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425"/>
  <workbookPr defaultThemeVersion="124226"/>
  <mc:AlternateContent xmlns:mc="http://schemas.openxmlformats.org/markup-compatibility/2006">
    <mc:Choice Requires="x15">
      <x15ac:absPath xmlns:x15ac="http://schemas.microsoft.com/office/spreadsheetml/2010/11/ac" url="\\ads.comarch\dane\DRKiU\_Investor Relations\Wybrane dane finansowe w PLN-EURO-USD\wybrane dane- www\roczne dane finansowe_Excel+pdf\"/>
    </mc:Choice>
  </mc:AlternateContent>
  <xr:revisionPtr revIDLastSave="0" documentId="13_ncr:1_{082FB642-C8E9-42FB-BAAD-0DFF9AE147B3}" xr6:coauthVersionLast="47" xr6:coauthVersionMax="47" xr10:uidLastSave="{00000000-0000-0000-0000-000000000000}"/>
  <bookViews>
    <workbookView xWindow="-28908" yWindow="-108" windowWidth="29016" windowHeight="15816" activeTab="1" xr2:uid="{00000000-000D-0000-FFFF-FFFF00000000}"/>
  </bookViews>
  <sheets>
    <sheet name="2023-2005 PLN EUR USD_PL" sheetId="1" r:id="rId1"/>
    <sheet name="2023-2005 PLN EUR USD_ENG" sheetId="4" r:id="rId2"/>
  </sheets>
  <definedNames>
    <definedName name="_Hlk101776793" localSheetId="0">'2023-2005 PLN EUR USD_PL'!$D$6</definedName>
    <definedName name="_xlnm.Print_Area" localSheetId="1">'2023-2005 PLN EUR USD_ENG'!$A$4:$T$119</definedName>
    <definedName name="_xlnm.Print_Area" localSheetId="0">'2023-2005 PLN EUR USD_PL'!$A$4:$T$126</definedName>
  </definedNames>
  <calcPr calcId="191029"/>
</workbook>
</file>

<file path=xl/calcChain.xml><?xml version="1.0" encoding="utf-8"?>
<calcChain xmlns="http://schemas.openxmlformats.org/spreadsheetml/2006/main">
  <c r="B117" i="4" l="1"/>
  <c r="B116" i="4"/>
  <c r="B108" i="4"/>
  <c r="B104" i="4"/>
  <c r="B85" i="4"/>
  <c r="B109" i="4" s="1"/>
  <c r="B86" i="4"/>
  <c r="B87" i="4"/>
  <c r="B88" i="4"/>
  <c r="B89" i="4"/>
  <c r="B90" i="4"/>
  <c r="B91" i="4"/>
  <c r="B92" i="4"/>
  <c r="B93" i="4"/>
  <c r="B94" i="4"/>
  <c r="B95" i="4"/>
  <c r="B96" i="4"/>
  <c r="B97" i="4"/>
  <c r="B98" i="4"/>
  <c r="B99" i="4"/>
  <c r="B100" i="4"/>
  <c r="B101" i="4"/>
  <c r="B84" i="4"/>
  <c r="B78" i="4"/>
  <c r="B69" i="4"/>
  <c r="B63" i="4"/>
  <c r="B44" i="4"/>
  <c r="B45" i="4"/>
  <c r="B46" i="4"/>
  <c r="B47" i="4"/>
  <c r="B48" i="4"/>
  <c r="B49" i="4"/>
  <c r="B50" i="4"/>
  <c r="B51" i="4"/>
  <c r="B52" i="4"/>
  <c r="B53" i="4"/>
  <c r="B54" i="4"/>
  <c r="B55" i="4"/>
  <c r="B56" i="4"/>
  <c r="B57" i="4"/>
  <c r="B58" i="4"/>
  <c r="B59" i="4"/>
  <c r="B60" i="4"/>
  <c r="B43" i="4"/>
  <c r="B64" i="4" s="1"/>
  <c r="B24" i="4"/>
  <c r="B106" i="4" s="1"/>
  <c r="B25" i="4"/>
  <c r="B107" i="4" s="1"/>
  <c r="B26" i="4"/>
  <c r="B67" i="4" s="1"/>
  <c r="B27" i="4"/>
  <c r="B68" i="4" s="1"/>
  <c r="B28" i="4"/>
  <c r="B110" i="4" s="1"/>
  <c r="B29" i="4"/>
  <c r="B70" i="4" s="1"/>
  <c r="B30" i="4"/>
  <c r="B71" i="4" s="1"/>
  <c r="B31" i="4"/>
  <c r="B113" i="4" s="1"/>
  <c r="B32" i="4"/>
  <c r="B114" i="4" s="1"/>
  <c r="B33" i="4"/>
  <c r="B115" i="4" s="1"/>
  <c r="B34" i="4"/>
  <c r="B75" i="4" s="1"/>
  <c r="B35" i="4"/>
  <c r="B76" i="4" s="1"/>
  <c r="B36" i="4"/>
  <c r="B37" i="4"/>
  <c r="B119" i="4" s="1"/>
  <c r="B23" i="4"/>
  <c r="B105" i="4" s="1"/>
  <c r="B22" i="4"/>
  <c r="B6" i="4"/>
  <c r="B7" i="4"/>
  <c r="B8" i="4"/>
  <c r="B9" i="4"/>
  <c r="B10" i="4"/>
  <c r="B11" i="4"/>
  <c r="B12" i="4"/>
  <c r="B13" i="4"/>
  <c r="B14" i="4"/>
  <c r="B15" i="4"/>
  <c r="B16" i="4"/>
  <c r="B17" i="4"/>
  <c r="B18" i="4"/>
  <c r="B19" i="4"/>
  <c r="B5" i="4"/>
  <c r="B108" i="1"/>
  <c r="B106" i="1"/>
  <c r="B105" i="1"/>
  <c r="B104" i="1"/>
  <c r="B103" i="1"/>
  <c r="B102" i="1"/>
  <c r="B101" i="1"/>
  <c r="B100" i="1"/>
  <c r="B99" i="1"/>
  <c r="B98" i="1"/>
  <c r="B97" i="1"/>
  <c r="B96" i="1"/>
  <c r="B95" i="1"/>
  <c r="B94" i="1"/>
  <c r="B126" i="1"/>
  <c r="B124" i="1"/>
  <c r="B123" i="1"/>
  <c r="B122" i="1"/>
  <c r="B121" i="1"/>
  <c r="B120" i="1"/>
  <c r="B119" i="1"/>
  <c r="B118" i="1"/>
  <c r="B117" i="1"/>
  <c r="B116" i="1"/>
  <c r="B115" i="1"/>
  <c r="B114" i="1"/>
  <c r="B113" i="1"/>
  <c r="B112" i="1"/>
  <c r="B111" i="1"/>
  <c r="B93" i="1"/>
  <c r="B66" i="1"/>
  <c r="B81" i="1"/>
  <c r="B79" i="1"/>
  <c r="B78" i="1"/>
  <c r="B77" i="1"/>
  <c r="B76" i="1"/>
  <c r="B75" i="1"/>
  <c r="B74" i="1"/>
  <c r="B73" i="1"/>
  <c r="B72" i="1"/>
  <c r="B71" i="1"/>
  <c r="B70" i="1"/>
  <c r="B69" i="1"/>
  <c r="B68" i="1"/>
  <c r="B67" i="1"/>
  <c r="B16" i="1"/>
  <c r="B60" i="1" s="1"/>
  <c r="B48" i="1"/>
  <c r="B22" i="1"/>
  <c r="B63" i="1"/>
  <c r="B61" i="1"/>
  <c r="B59" i="1"/>
  <c r="B58" i="1"/>
  <c r="B57" i="1"/>
  <c r="B56" i="1"/>
  <c r="B55" i="1"/>
  <c r="B54" i="1"/>
  <c r="B53" i="1"/>
  <c r="B52" i="1"/>
  <c r="B51" i="1"/>
  <c r="B50" i="1"/>
  <c r="B49" i="1"/>
  <c r="C105" i="4"/>
  <c r="C106" i="4"/>
  <c r="C107" i="4"/>
  <c r="C108" i="4"/>
  <c r="C109" i="4"/>
  <c r="C110" i="4"/>
  <c r="C111" i="4"/>
  <c r="C112" i="4"/>
  <c r="C113" i="4"/>
  <c r="C114" i="4"/>
  <c r="C115" i="4"/>
  <c r="C116" i="4"/>
  <c r="C117" i="4"/>
  <c r="C119" i="4"/>
  <c r="C87" i="4"/>
  <c r="C88" i="4"/>
  <c r="C89" i="4"/>
  <c r="C90" i="4"/>
  <c r="C91" i="4"/>
  <c r="C92" i="4"/>
  <c r="C93" i="4"/>
  <c r="C94" i="4"/>
  <c r="C95" i="4"/>
  <c r="C96" i="4"/>
  <c r="C97" i="4"/>
  <c r="C98" i="4"/>
  <c r="C99" i="4"/>
  <c r="C101" i="4"/>
  <c r="C64" i="4"/>
  <c r="C65" i="4"/>
  <c r="C66" i="4"/>
  <c r="C67" i="4"/>
  <c r="C68" i="4"/>
  <c r="C69" i="4"/>
  <c r="C70" i="4"/>
  <c r="C71" i="4"/>
  <c r="C72" i="4"/>
  <c r="C73" i="4"/>
  <c r="C74" i="4"/>
  <c r="C75" i="4"/>
  <c r="C76" i="4"/>
  <c r="C78" i="4"/>
  <c r="C46" i="4"/>
  <c r="C47" i="4"/>
  <c r="C48" i="4"/>
  <c r="C49" i="4"/>
  <c r="C50" i="4"/>
  <c r="C51" i="4"/>
  <c r="C52" i="4"/>
  <c r="C53" i="4"/>
  <c r="C54" i="4"/>
  <c r="C55" i="4"/>
  <c r="C56" i="4"/>
  <c r="C57" i="4"/>
  <c r="C58" i="4"/>
  <c r="C60" i="4"/>
  <c r="C112" i="1"/>
  <c r="C113" i="1"/>
  <c r="C114" i="1"/>
  <c r="C115" i="1"/>
  <c r="C116" i="1"/>
  <c r="C117" i="1"/>
  <c r="C118" i="1"/>
  <c r="C119" i="1"/>
  <c r="C120" i="1"/>
  <c r="C121" i="1"/>
  <c r="C122" i="1"/>
  <c r="C123" i="1"/>
  <c r="C124" i="1"/>
  <c r="C126" i="1"/>
  <c r="C94" i="1"/>
  <c r="C95" i="1"/>
  <c r="C96" i="1"/>
  <c r="C97" i="1"/>
  <c r="C98" i="1"/>
  <c r="C99" i="1"/>
  <c r="C100" i="1"/>
  <c r="C101" i="1"/>
  <c r="C102" i="1"/>
  <c r="C103" i="1"/>
  <c r="C104" i="1"/>
  <c r="C105" i="1"/>
  <c r="C106" i="1"/>
  <c r="C108" i="1"/>
  <c r="C79" i="1"/>
  <c r="C67" i="1"/>
  <c r="C68" i="1"/>
  <c r="C69" i="1"/>
  <c r="C70" i="1"/>
  <c r="C71" i="1"/>
  <c r="C72" i="1"/>
  <c r="C73" i="1"/>
  <c r="C74" i="1"/>
  <c r="C75" i="1"/>
  <c r="C76" i="1"/>
  <c r="C77" i="1"/>
  <c r="C78" i="1"/>
  <c r="C81" i="1"/>
  <c r="C49" i="1"/>
  <c r="C50" i="1"/>
  <c r="C51" i="1"/>
  <c r="C52" i="1"/>
  <c r="C53" i="1"/>
  <c r="C54" i="1"/>
  <c r="C55" i="1"/>
  <c r="C56" i="1"/>
  <c r="C57" i="1"/>
  <c r="C58" i="1"/>
  <c r="C59" i="1"/>
  <c r="C60" i="1"/>
  <c r="C61" i="1"/>
  <c r="C63" i="1"/>
  <c r="D49" i="1"/>
  <c r="B112" i="4" l="1"/>
  <c r="B72" i="4"/>
  <c r="B66" i="4"/>
  <c r="B74" i="4"/>
  <c r="B65" i="4"/>
  <c r="B73" i="4"/>
  <c r="B111" i="4"/>
  <c r="D119" i="4"/>
  <c r="D117" i="4"/>
  <c r="D116" i="4"/>
  <c r="D115" i="4"/>
  <c r="D114" i="4"/>
  <c r="D113" i="4"/>
  <c r="D112" i="4"/>
  <c r="D111" i="4"/>
  <c r="D110" i="4"/>
  <c r="D109" i="4"/>
  <c r="D108" i="4"/>
  <c r="D107" i="4"/>
  <c r="D106" i="4"/>
  <c r="D105" i="4"/>
  <c r="D101" i="4"/>
  <c r="D99" i="4"/>
  <c r="D98" i="4"/>
  <c r="D97" i="4"/>
  <c r="D96" i="4"/>
  <c r="D95" i="4"/>
  <c r="D94" i="4"/>
  <c r="D93" i="4"/>
  <c r="D92" i="4"/>
  <c r="D91" i="4"/>
  <c r="D90" i="4"/>
  <c r="D89" i="4"/>
  <c r="D88" i="4"/>
  <c r="D87" i="4"/>
  <c r="D78" i="4"/>
  <c r="D76" i="4"/>
  <c r="D75" i="4"/>
  <c r="D74" i="4"/>
  <c r="D73" i="4"/>
  <c r="D72" i="4"/>
  <c r="D71" i="4"/>
  <c r="D70" i="4"/>
  <c r="D69" i="4"/>
  <c r="D68" i="4"/>
  <c r="D67" i="4"/>
  <c r="D66" i="4"/>
  <c r="D65" i="4"/>
  <c r="D64" i="4"/>
  <c r="D60" i="4"/>
  <c r="D58" i="4"/>
  <c r="D57" i="4"/>
  <c r="D56" i="4"/>
  <c r="D55" i="4"/>
  <c r="D54" i="4"/>
  <c r="D53" i="4"/>
  <c r="D52" i="4"/>
  <c r="D51" i="4"/>
  <c r="D50" i="4"/>
  <c r="D49" i="4"/>
  <c r="D48" i="4"/>
  <c r="D47" i="4"/>
  <c r="D46" i="4"/>
  <c r="D50" i="1" l="1"/>
  <c r="D51" i="1"/>
  <c r="D52" i="1"/>
  <c r="D53" i="1"/>
  <c r="D54" i="1"/>
  <c r="D55" i="1"/>
  <c r="D56" i="1"/>
  <c r="D57" i="1"/>
  <c r="D58" i="1"/>
  <c r="D59" i="1"/>
  <c r="D60" i="1"/>
  <c r="D61" i="1"/>
  <c r="D63" i="1"/>
  <c r="D67" i="1"/>
  <c r="D68" i="1"/>
  <c r="D69" i="1"/>
  <c r="D70" i="1"/>
  <c r="D71" i="1"/>
  <c r="D72" i="1"/>
  <c r="D73" i="1"/>
  <c r="D74" i="1"/>
  <c r="D75" i="1"/>
  <c r="D76" i="1"/>
  <c r="D77" i="1"/>
  <c r="D78" i="1"/>
  <c r="D79" i="1"/>
  <c r="D81" i="1"/>
  <c r="D94" i="1"/>
  <c r="D95" i="1"/>
  <c r="D96" i="1"/>
  <c r="D97" i="1"/>
  <c r="D98" i="1"/>
  <c r="D99" i="1"/>
  <c r="D100" i="1"/>
  <c r="D101" i="1"/>
  <c r="D102" i="1"/>
  <c r="D103" i="1"/>
  <c r="D104" i="1"/>
  <c r="D105" i="1"/>
  <c r="D106" i="1"/>
  <c r="D108" i="1"/>
  <c r="D112" i="1"/>
  <c r="D113" i="1"/>
  <c r="D114" i="1"/>
  <c r="D115" i="1"/>
  <c r="D116" i="1"/>
  <c r="D117" i="1"/>
  <c r="D118" i="1"/>
  <c r="D119" i="1"/>
  <c r="D120" i="1"/>
  <c r="D121" i="1"/>
  <c r="D122" i="1"/>
  <c r="D123" i="1"/>
  <c r="D124" i="1"/>
  <c r="D126" i="1"/>
  <c r="E124" i="1"/>
  <c r="F124" i="1"/>
  <c r="G124" i="1"/>
  <c r="E106" i="1"/>
  <c r="F106" i="1"/>
  <c r="G106" i="1"/>
  <c r="E79" i="1"/>
  <c r="F79" i="1"/>
  <c r="G79" i="1"/>
  <c r="E61" i="1"/>
  <c r="F61" i="1"/>
  <c r="G61" i="1"/>
  <c r="H61" i="1"/>
  <c r="E100" i="1"/>
  <c r="E94" i="1"/>
  <c r="E56" i="1"/>
  <c r="E49" i="1"/>
  <c r="E123" i="1"/>
  <c r="E122" i="1"/>
  <c r="E121" i="1"/>
  <c r="E120" i="1"/>
  <c r="E119" i="1"/>
  <c r="E118" i="1"/>
  <c r="E117" i="1"/>
  <c r="E116" i="1"/>
  <c r="E115" i="1"/>
  <c r="E114" i="1"/>
  <c r="E113" i="1"/>
  <c r="E112" i="1"/>
  <c r="E126" i="1"/>
  <c r="E95" i="1"/>
  <c r="E96" i="1"/>
  <c r="E97" i="1"/>
  <c r="E98" i="1"/>
  <c r="E99" i="1"/>
  <c r="E101" i="1"/>
  <c r="E102" i="1"/>
  <c r="E103" i="1"/>
  <c r="E104" i="1"/>
  <c r="E105" i="1"/>
  <c r="E108" i="1"/>
  <c r="E81" i="1"/>
  <c r="E78" i="1"/>
  <c r="E77" i="1"/>
  <c r="E76" i="1"/>
  <c r="E75" i="1"/>
  <c r="E74" i="1"/>
  <c r="E73" i="1"/>
  <c r="E72" i="1"/>
  <c r="E71" i="1"/>
  <c r="E70" i="1"/>
  <c r="E69" i="1"/>
  <c r="E68" i="1"/>
  <c r="E67" i="1"/>
  <c r="E63" i="1"/>
  <c r="E60" i="1"/>
  <c r="E59" i="1"/>
  <c r="E58" i="1"/>
  <c r="E57" i="1"/>
  <c r="E55" i="1"/>
  <c r="E54" i="1"/>
  <c r="E53" i="1"/>
  <c r="E52" i="1"/>
  <c r="E50" i="1"/>
  <c r="E51" i="1"/>
  <c r="F108" i="1" l="1"/>
  <c r="F123" i="1"/>
  <c r="F122" i="1"/>
  <c r="F121" i="1"/>
  <c r="F120" i="1"/>
  <c r="F119" i="1"/>
  <c r="F118" i="1"/>
  <c r="F117" i="1"/>
  <c r="F116" i="1"/>
  <c r="F115" i="1"/>
  <c r="F114" i="1"/>
  <c r="F113" i="1"/>
  <c r="F112" i="1"/>
  <c r="F105" i="1"/>
  <c r="F104" i="1"/>
  <c r="F103" i="1"/>
  <c r="F102" i="1"/>
  <c r="F101" i="1"/>
  <c r="F100" i="1"/>
  <c r="F99" i="1"/>
  <c r="F98" i="1"/>
  <c r="F97" i="1"/>
  <c r="F96" i="1"/>
  <c r="F95" i="1"/>
  <c r="F94" i="1"/>
  <c r="F78" i="1"/>
  <c r="F77" i="1"/>
  <c r="F76" i="1"/>
  <c r="F75" i="1"/>
  <c r="F74" i="1"/>
  <c r="F68" i="1"/>
  <c r="F69" i="1"/>
  <c r="F70" i="1"/>
  <c r="F71" i="1"/>
  <c r="F72" i="1"/>
  <c r="F73" i="1"/>
  <c r="F67" i="1"/>
  <c r="F60" i="1"/>
  <c r="F59" i="1"/>
  <c r="F58" i="1"/>
  <c r="F57" i="1"/>
  <c r="F56" i="1"/>
  <c r="F55" i="1"/>
  <c r="F54" i="1"/>
  <c r="F53" i="1"/>
  <c r="F52" i="1"/>
  <c r="F51" i="1"/>
  <c r="F50" i="1"/>
  <c r="F49" i="1"/>
  <c r="I34" i="1" l="1"/>
  <c r="G105" i="1" l="1"/>
  <c r="G104" i="1"/>
  <c r="G78" i="1"/>
  <c r="G123" i="1" l="1"/>
  <c r="G122" i="1"/>
  <c r="G77" i="1"/>
  <c r="G60" i="1"/>
  <c r="G59" i="1"/>
  <c r="H78" i="1" l="1"/>
  <c r="H60" i="1"/>
  <c r="H94" i="1" l="1"/>
  <c r="H93" i="1"/>
  <c r="H49" i="1"/>
  <c r="H48" i="1"/>
  <c r="H86" i="4"/>
  <c r="H45" i="4"/>
  <c r="G104" i="4"/>
  <c r="G63" i="4"/>
  <c r="G86" i="4"/>
  <c r="G45" i="4"/>
  <c r="G117" i="1"/>
  <c r="G118" i="1"/>
  <c r="G119" i="1"/>
  <c r="G120" i="1"/>
  <c r="G121" i="1"/>
  <c r="G116" i="1"/>
  <c r="G113" i="1"/>
  <c r="G114" i="1"/>
  <c r="G115" i="1"/>
  <c r="G112" i="1"/>
  <c r="G99" i="1"/>
  <c r="G100" i="1"/>
  <c r="G101" i="1"/>
  <c r="G102" i="1"/>
  <c r="G103" i="1"/>
  <c r="G98" i="1"/>
  <c r="H98" i="1"/>
  <c r="G95" i="1"/>
  <c r="G96" i="1"/>
  <c r="G97" i="1"/>
  <c r="G94" i="1"/>
  <c r="H71" i="1"/>
  <c r="G71" i="1"/>
  <c r="G72" i="1"/>
  <c r="G73" i="1"/>
  <c r="G74" i="1"/>
  <c r="G75" i="1"/>
  <c r="G76" i="1"/>
  <c r="H70" i="1"/>
  <c r="H72" i="1"/>
  <c r="H73" i="1"/>
  <c r="H75" i="1"/>
  <c r="G68" i="1"/>
  <c r="G69" i="1"/>
  <c r="G70" i="1"/>
  <c r="G67" i="1"/>
  <c r="G58" i="1"/>
  <c r="G57" i="1"/>
  <c r="G56" i="1"/>
  <c r="G55" i="1"/>
  <c r="G54" i="1"/>
  <c r="G53" i="1"/>
  <c r="G52" i="1"/>
  <c r="G51" i="1"/>
  <c r="G50" i="1"/>
  <c r="G49" i="1"/>
  <c r="G48" i="1"/>
  <c r="G111" i="1" l="1"/>
  <c r="G66" i="1"/>
  <c r="G93" i="1" l="1"/>
  <c r="H124" i="1" l="1"/>
  <c r="H123" i="1"/>
  <c r="H122" i="1"/>
  <c r="H121" i="1"/>
  <c r="H120" i="1"/>
  <c r="H119" i="1"/>
  <c r="H118" i="1"/>
  <c r="H117" i="1"/>
  <c r="H116" i="1"/>
  <c r="H115" i="1"/>
  <c r="H114" i="1"/>
  <c r="H113" i="1"/>
  <c r="H112" i="1"/>
  <c r="H106" i="1"/>
  <c r="H105" i="1"/>
  <c r="H104" i="1"/>
  <c r="I104" i="1"/>
  <c r="H103" i="1"/>
  <c r="H102" i="1"/>
  <c r="H101" i="1"/>
  <c r="H100" i="1"/>
  <c r="H99" i="1"/>
  <c r="H97" i="1"/>
  <c r="H96" i="1"/>
  <c r="H95" i="1"/>
  <c r="H79" i="1"/>
  <c r="H77" i="1"/>
  <c r="H76" i="1"/>
  <c r="H74" i="1"/>
  <c r="H69" i="1"/>
  <c r="H68" i="1"/>
  <c r="H67" i="1"/>
  <c r="I67" i="1"/>
  <c r="H54" i="1"/>
  <c r="H55" i="1"/>
  <c r="H56" i="1"/>
  <c r="H57" i="1"/>
  <c r="H58" i="1"/>
  <c r="H59" i="1"/>
  <c r="H53" i="1"/>
  <c r="H52" i="1"/>
  <c r="H51" i="1"/>
  <c r="H50" i="1"/>
  <c r="T34" i="4" l="1"/>
  <c r="S34" i="4"/>
  <c r="R34" i="4"/>
  <c r="Q34" i="4"/>
  <c r="P34" i="4"/>
  <c r="O34" i="4"/>
  <c r="N34" i="4"/>
  <c r="M34" i="4"/>
  <c r="L34" i="4"/>
  <c r="K34" i="4"/>
  <c r="J34" i="4"/>
  <c r="I34" i="4"/>
  <c r="J124" i="1"/>
  <c r="K124" i="1"/>
  <c r="L124" i="1"/>
  <c r="M124" i="1"/>
  <c r="N124" i="1"/>
  <c r="O124" i="1"/>
  <c r="P124" i="1"/>
  <c r="Q124" i="1"/>
  <c r="R124" i="1"/>
  <c r="S124" i="1"/>
  <c r="T124" i="1"/>
  <c r="I124" i="1"/>
  <c r="J122" i="1"/>
  <c r="K122" i="1"/>
  <c r="L122" i="1"/>
  <c r="M122" i="1"/>
  <c r="N122" i="1"/>
  <c r="O122" i="1"/>
  <c r="P122" i="1"/>
  <c r="Q122" i="1"/>
  <c r="R122" i="1"/>
  <c r="S122" i="1"/>
  <c r="T122" i="1"/>
  <c r="I122" i="1"/>
  <c r="J106" i="1"/>
  <c r="K106" i="1"/>
  <c r="L106" i="1"/>
  <c r="M106" i="1"/>
  <c r="N106" i="1"/>
  <c r="O106" i="1"/>
  <c r="P106" i="1"/>
  <c r="Q106" i="1"/>
  <c r="R106" i="1"/>
  <c r="S106" i="1"/>
  <c r="T106" i="1"/>
  <c r="I106" i="1"/>
  <c r="J104" i="1"/>
  <c r="K104" i="1"/>
  <c r="L104" i="1"/>
  <c r="M104" i="1"/>
  <c r="N104" i="1"/>
  <c r="O104" i="1"/>
  <c r="P104" i="1"/>
  <c r="Q104" i="1"/>
  <c r="R104" i="1"/>
  <c r="S104" i="1"/>
  <c r="T104" i="1"/>
  <c r="J79" i="1"/>
  <c r="K79" i="1"/>
  <c r="L79" i="1"/>
  <c r="M79" i="1"/>
  <c r="N79" i="1"/>
  <c r="O79" i="1"/>
  <c r="P79" i="1"/>
  <c r="Q79" i="1"/>
  <c r="R79" i="1"/>
  <c r="S79" i="1"/>
  <c r="T79" i="1"/>
  <c r="I79" i="1"/>
  <c r="N78" i="1"/>
  <c r="J77" i="1"/>
  <c r="K77" i="1"/>
  <c r="L77" i="1"/>
  <c r="M77" i="1"/>
  <c r="N77" i="1"/>
  <c r="O77" i="1"/>
  <c r="P77" i="1"/>
  <c r="Q77" i="1"/>
  <c r="R77" i="1"/>
  <c r="S77" i="1"/>
  <c r="T77" i="1"/>
  <c r="I77" i="1"/>
  <c r="J61" i="1"/>
  <c r="K61" i="1"/>
  <c r="L61" i="1"/>
  <c r="M61" i="1"/>
  <c r="N61" i="1"/>
  <c r="O61" i="1"/>
  <c r="P61" i="1"/>
  <c r="Q61" i="1"/>
  <c r="R61" i="1"/>
  <c r="S61" i="1"/>
  <c r="T61" i="1"/>
  <c r="I61" i="1"/>
  <c r="T59" i="1"/>
  <c r="J59" i="1"/>
  <c r="K59" i="1"/>
  <c r="L59" i="1"/>
  <c r="M59" i="1"/>
  <c r="N59" i="1"/>
  <c r="O59" i="1"/>
  <c r="P59" i="1"/>
  <c r="Q59" i="1"/>
  <c r="R59" i="1"/>
  <c r="S59" i="1"/>
  <c r="I59" i="1"/>
  <c r="I123" i="1"/>
  <c r="J34" i="1"/>
  <c r="J123" i="1" s="1"/>
  <c r="K34" i="1"/>
  <c r="K78" i="1" s="1"/>
  <c r="L34" i="1"/>
  <c r="L78" i="1" s="1"/>
  <c r="M34" i="1"/>
  <c r="M78" i="1" s="1"/>
  <c r="N34" i="1"/>
  <c r="N123" i="1" s="1"/>
  <c r="O34" i="1"/>
  <c r="O78" i="1" s="1"/>
  <c r="P34" i="1"/>
  <c r="P78" i="1" s="1"/>
  <c r="Q34" i="1"/>
  <c r="Q78" i="1" s="1"/>
  <c r="R34" i="1"/>
  <c r="R123" i="1" s="1"/>
  <c r="S34" i="1"/>
  <c r="S78" i="1" s="1"/>
  <c r="T34" i="1"/>
  <c r="T78" i="1" s="1"/>
  <c r="I16" i="1"/>
  <c r="I60" i="1" s="1"/>
  <c r="J16" i="1"/>
  <c r="J105" i="1" s="1"/>
  <c r="K16" i="1"/>
  <c r="K60" i="1" s="1"/>
  <c r="L16" i="1"/>
  <c r="L60" i="1" s="1"/>
  <c r="M16" i="1"/>
  <c r="M105" i="1" s="1"/>
  <c r="N16" i="1"/>
  <c r="O16" i="1"/>
  <c r="O60" i="1" s="1"/>
  <c r="P16" i="1"/>
  <c r="P60" i="1" s="1"/>
  <c r="Q16" i="1"/>
  <c r="Q105" i="1" s="1"/>
  <c r="R16" i="1"/>
  <c r="R105" i="1" s="1"/>
  <c r="S16" i="1"/>
  <c r="S60" i="1" s="1"/>
  <c r="T16" i="1"/>
  <c r="T60" i="1" s="1"/>
  <c r="J78" i="1" l="1"/>
  <c r="R60" i="1"/>
  <c r="J60" i="1"/>
  <c r="N105" i="1"/>
  <c r="N60" i="1"/>
  <c r="R78" i="1"/>
  <c r="I105" i="1"/>
  <c r="Q123" i="1"/>
  <c r="M123" i="1"/>
  <c r="Q60" i="1"/>
  <c r="M60" i="1"/>
  <c r="I78" i="1"/>
  <c r="T105" i="1"/>
  <c r="P105" i="1"/>
  <c r="L105" i="1"/>
  <c r="T123" i="1"/>
  <c r="P123" i="1"/>
  <c r="L123" i="1"/>
  <c r="S105" i="1"/>
  <c r="O105" i="1"/>
  <c r="K105" i="1"/>
  <c r="S123" i="1"/>
  <c r="O123" i="1"/>
  <c r="K123" i="1"/>
  <c r="I117" i="1"/>
  <c r="I118" i="1"/>
  <c r="I119" i="1"/>
  <c r="I120" i="1"/>
  <c r="I121" i="1"/>
  <c r="I116" i="1"/>
  <c r="I113" i="1"/>
  <c r="I114" i="1"/>
  <c r="I115" i="1"/>
  <c r="I112" i="1"/>
  <c r="I99" i="1"/>
  <c r="I100" i="1"/>
  <c r="I101" i="1"/>
  <c r="I102" i="1"/>
  <c r="I103" i="1"/>
  <c r="I98" i="1"/>
  <c r="I95" i="1"/>
  <c r="I96" i="1"/>
  <c r="I97" i="1"/>
  <c r="I94" i="1"/>
  <c r="I72" i="1"/>
  <c r="I73" i="1"/>
  <c r="I74" i="1"/>
  <c r="I75" i="1"/>
  <c r="I76" i="1"/>
  <c r="I71" i="1"/>
  <c r="I68" i="1"/>
  <c r="I69" i="1"/>
  <c r="I70" i="1"/>
  <c r="I53" i="1"/>
  <c r="I54" i="1"/>
  <c r="I55" i="1"/>
  <c r="I56" i="1"/>
  <c r="I57" i="1"/>
  <c r="I58" i="1"/>
  <c r="I50" i="1"/>
  <c r="I51" i="1"/>
  <c r="I52" i="1"/>
  <c r="I4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Agnieszka Bromboszcz</author>
    <author>Aleksandra Poradzisz</author>
  </authors>
  <commentList>
    <comment ref="B16" authorId="0" shapeId="0" xr:uid="{10655853-8073-46EC-9899-1A1A10A915AA}">
      <text>
        <r>
          <rPr>
            <b/>
            <sz val="9"/>
            <color indexed="81"/>
            <rFont val="Tahoma"/>
            <family val="2"/>
            <charset val="238"/>
          </rPr>
          <t>Agnieszka Bromboszcz:</t>
        </r>
        <r>
          <rPr>
            <sz val="9"/>
            <color indexed="81"/>
            <rFont val="Tahoma"/>
            <family val="2"/>
            <charset val="238"/>
          </rPr>
          <t xml:space="preserve">
formuła: amortyzacja+ zysk z działalności operacyjnej</t>
        </r>
      </text>
    </comment>
    <comment ref="C46" authorId="1" shapeId="0" xr:uid="{32D1164E-E9A9-4E4D-87A5-326A9C6BC7B5}">
      <text>
        <r>
          <rPr>
            <b/>
            <sz val="9"/>
            <color indexed="81"/>
            <rFont val="Tahoma"/>
            <family val="2"/>
          </rPr>
          <t>Aleksandra Poradzisz:</t>
        </r>
        <r>
          <rPr>
            <sz val="9"/>
            <color indexed="81"/>
            <rFont val="Tahoma"/>
            <family val="2"/>
          </rPr>
          <t xml:space="preserve">
Kursy średnie z ostatniego dnia miesiąca za okres 01.01.2022-31.12.2022
</t>
        </r>
      </text>
    </comment>
    <comment ref="C47" authorId="1" shapeId="0" xr:uid="{E1726F0E-5789-4661-A704-90A14293170E}">
      <text>
        <r>
          <rPr>
            <b/>
            <sz val="9"/>
            <color indexed="81"/>
            <rFont val="Tahoma"/>
            <family val="2"/>
          </rPr>
          <t>Aleksandra Poradzisz:</t>
        </r>
        <r>
          <rPr>
            <sz val="9"/>
            <color indexed="81"/>
            <rFont val="Tahoma"/>
            <family val="2"/>
          </rPr>
          <t xml:space="preserve">
Kurs z ostatniego dnia miesiąca 31.12.2022
</t>
        </r>
      </text>
    </comment>
    <comment ref="C91" authorId="1" shapeId="0" xr:uid="{FD6234E7-A36B-497B-BCD4-993F0A04D0AD}">
      <text>
        <r>
          <rPr>
            <b/>
            <sz val="9"/>
            <color indexed="81"/>
            <rFont val="Tahoma"/>
            <family val="2"/>
          </rPr>
          <t>Aleksandra Poradzisz:</t>
        </r>
        <r>
          <rPr>
            <sz val="9"/>
            <color indexed="81"/>
            <rFont val="Tahoma"/>
            <family val="2"/>
          </rPr>
          <t xml:space="preserve">
Kursy średnie z ostatniego dnia miesiąca za okres 01.01.2022-31.12.2022</t>
        </r>
      </text>
    </comment>
    <comment ref="C92" authorId="1" shapeId="0" xr:uid="{6537F5D3-099A-44D4-B016-C367F1420F23}">
      <text>
        <r>
          <rPr>
            <b/>
            <sz val="9"/>
            <color indexed="81"/>
            <rFont val="Tahoma"/>
            <family val="2"/>
          </rPr>
          <t>Aleksandra Poradzisz:</t>
        </r>
        <r>
          <rPr>
            <sz val="9"/>
            <color indexed="81"/>
            <rFont val="Tahoma"/>
            <family val="2"/>
          </rPr>
          <t xml:space="preserve">
Kurs z ostatniego dnia miesiąca 31.12.2022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Aleksandra Poradzisz</author>
  </authors>
  <commentList>
    <comment ref="C43" authorId="0" shapeId="0" xr:uid="{2907ED0A-6AA2-4A35-9FBC-012FB58376EA}">
      <text>
        <r>
          <rPr>
            <b/>
            <sz val="9"/>
            <color indexed="81"/>
            <rFont val="Tahoma"/>
            <family val="2"/>
          </rPr>
          <t>Aleksandra Poradzisz:</t>
        </r>
        <r>
          <rPr>
            <sz val="9"/>
            <color indexed="81"/>
            <rFont val="Tahoma"/>
            <family val="2"/>
          </rPr>
          <t xml:space="preserve">
Kursy średnie z ostatniego dnia miesiąca za okres 01.01.2022-31.12.2022
</t>
        </r>
      </text>
    </comment>
    <comment ref="C44" authorId="0" shapeId="0" xr:uid="{995E0B12-51DC-4156-84CE-4DF6B47DB54F}">
      <text>
        <r>
          <rPr>
            <b/>
            <sz val="9"/>
            <color indexed="81"/>
            <rFont val="Tahoma"/>
            <family val="2"/>
          </rPr>
          <t>Aleksandra Poradzisz:</t>
        </r>
        <r>
          <rPr>
            <sz val="9"/>
            <color indexed="81"/>
            <rFont val="Tahoma"/>
            <family val="2"/>
          </rPr>
          <t xml:space="preserve">
Kurs z ostatniego dnia miesiąca 31.12.2022
</t>
        </r>
      </text>
    </comment>
    <comment ref="C84" authorId="0" shapeId="0" xr:uid="{6E3DCAE7-D6F5-4307-BCE5-F1A852DA8CB7}">
      <text>
        <r>
          <rPr>
            <b/>
            <sz val="9"/>
            <color indexed="81"/>
            <rFont val="Tahoma"/>
            <family val="2"/>
          </rPr>
          <t>Aleksandra Poradzisz:</t>
        </r>
        <r>
          <rPr>
            <sz val="9"/>
            <color indexed="81"/>
            <rFont val="Tahoma"/>
            <family val="2"/>
          </rPr>
          <t xml:space="preserve">
Kursy średnie z ostatniego dnia miesiąca za okres 01.01.2022-31.12.2022</t>
        </r>
      </text>
    </comment>
    <comment ref="C85" authorId="0" shapeId="0" xr:uid="{B4C16E03-38ED-4B87-A295-30E0BCF5A85E}">
      <text>
        <r>
          <rPr>
            <b/>
            <sz val="9"/>
            <color indexed="81"/>
            <rFont val="Tahoma"/>
            <family val="2"/>
          </rPr>
          <t>Aleksandra Poradzisz:</t>
        </r>
        <r>
          <rPr>
            <sz val="9"/>
            <color indexed="81"/>
            <rFont val="Tahoma"/>
            <family val="2"/>
          </rPr>
          <t xml:space="preserve">
Kurs z ostatniego dnia miesiąca 31.12.2022
</t>
        </r>
      </text>
    </comment>
  </commentList>
</comments>
</file>

<file path=xl/sharedStrings.xml><?xml version="1.0" encoding="utf-8"?>
<sst xmlns="http://schemas.openxmlformats.org/spreadsheetml/2006/main" count="218" uniqueCount="65">
  <si>
    <t>Przychody ze sprzedaży</t>
  </si>
  <si>
    <t>Zysk (strata) na działalności operacyjnej</t>
  </si>
  <si>
    <t>Zysk (strata) przed opodatkowaniem</t>
  </si>
  <si>
    <t>Zysk (strata) netto przypadający na akcjonariuszy</t>
  </si>
  <si>
    <t>Aktywa razem</t>
  </si>
  <si>
    <t>Zobowiązania i rezerwy na zobowiązania</t>
  </si>
  <si>
    <t>Zobowiązania długoterminowe</t>
  </si>
  <si>
    <t>Zobowiązania krótkoterminowe</t>
  </si>
  <si>
    <t>Kapitał własny przypadający na akcjonariuszy</t>
  </si>
  <si>
    <t>Kapitał zakładowy</t>
  </si>
  <si>
    <t>Liczba akcji (szt.)</t>
  </si>
  <si>
    <t>Zadeklarowana lub wypłacona dywidenda na jedną akcję</t>
  </si>
  <si>
    <t>Przychody netto ze sprzedaży produktów, towarów i materiałów</t>
  </si>
  <si>
    <t>Zysk (strata) brutto</t>
  </si>
  <si>
    <t>Zysk (strata) netto</t>
  </si>
  <si>
    <t>Kapitał własny</t>
  </si>
  <si>
    <t>SELECTED FINANCIAL DATA IN COMARCH GROUP 
(in thousands of PLN)</t>
  </si>
  <si>
    <t>Revenue</t>
  </si>
  <si>
    <t>Operating profit (loss)</t>
  </si>
  <si>
    <t>Profit (loss) before income tax</t>
  </si>
  <si>
    <t>Net profit (loss) attributable to shareholders</t>
  </si>
  <si>
    <t>Total assets</t>
  </si>
  <si>
    <t>Liabilities and provisions for liabilities</t>
  </si>
  <si>
    <t>Non-current liabilities</t>
  </si>
  <si>
    <t>Current liabilities</t>
  </si>
  <si>
    <t>Equity attributable to shareholders</t>
  </si>
  <si>
    <t>Share capital</t>
  </si>
  <si>
    <t>Number of shares</t>
  </si>
  <si>
    <t>Declared or paid dividend</t>
  </si>
  <si>
    <t>Gross profit (loss)</t>
  </si>
  <si>
    <t>Net profit (loss)</t>
  </si>
  <si>
    <t>Equity</t>
  </si>
  <si>
    <t>euro exchange rates for the income statement</t>
  </si>
  <si>
    <t>euro exchange rates for the balance sheet</t>
  </si>
  <si>
    <t>USD exchange rates for the income statement</t>
  </si>
  <si>
    <t>USD exchange rates for the balance sheet</t>
  </si>
  <si>
    <t>SELECTED FINANCIAL DATA IN COMARCH GROUP 
(in thousands of USD)</t>
  </si>
  <si>
    <t>SELECTED FINANCIAL DATA IN COMARCH SA 
(in thousands of USD)</t>
  </si>
  <si>
    <t>1 146 743</t>
  </si>
  <si>
    <t>WYBRANE DANE FINANSOWE GRUPY COMARCH (w tys. EUR)</t>
  </si>
  <si>
    <t>WYBRANE DANE FINANSOWE GRUPY COMARCH (w tys. USD)</t>
  </si>
  <si>
    <t>SELECTED FINANCIAL DATA IN COMARCH SA 
(in thousands of EUR)</t>
  </si>
  <si>
    <t>SELECTED FINANCIAL DATA IN COMARCH GROUP 
(in thousands of EUR)</t>
  </si>
  <si>
    <t>WYBRANE DANE FINANSOWE GRUPY COMARCH (w tys. PLN)</t>
  </si>
  <si>
    <t>Amortyzacja</t>
  </si>
  <si>
    <t>EBITDA</t>
  </si>
  <si>
    <t>Wydatki inwestycyjne</t>
  </si>
  <si>
    <t>Depreciation</t>
  </si>
  <si>
    <t>Investment expenditures</t>
  </si>
  <si>
    <t xml:space="preserve">kursy euro dla danych z rachunku zysków i strat </t>
  </si>
  <si>
    <t xml:space="preserve">kursy euro dla danych bilansowych </t>
  </si>
  <si>
    <t xml:space="preserve">kursy usd dla danych z rachunku zysków i strat </t>
  </si>
  <si>
    <t xml:space="preserve">kursy usd dla danych bilansowych </t>
  </si>
  <si>
    <t>2018*</t>
  </si>
  <si>
    <t>2017*</t>
  </si>
  <si>
    <t>*) Od 1 stycznia 2018 r. Grupa do przychodów ze sprzedaży zaczęła stosować zasady wynikające z MSSF 15. Dla celów porównawczych dokonano też przekształcenia zgodnie z MSSF 15 danych za 2017 rok. Dane za lata wcześniejsze nie zostały przekształcone zgodnie z MSSF 15.</t>
  </si>
  <si>
    <t>*) From 1 January 2018, the Group started using the principles resulting from IFRS 15 for sales revenues. For comparative purposes, the transformation of data for 2017 according to IFRS 15 was also made. Data for previous years have not been restated in accordance with IFRS 15.</t>
  </si>
  <si>
    <t>4,2585</t>
  </si>
  <si>
    <t>4,3018</t>
  </si>
  <si>
    <t>3,7977</t>
  </si>
  <si>
    <t>Revenue from sales of products, goods and materials</t>
  </si>
  <si>
    <t>SELECTED FINANCIAL DATA IN COMARCH S.A.
(in thousands of PLN)</t>
  </si>
  <si>
    <t>WYBRANE DANE FINANSOWE COMARCH S.A. (w tys. PLN)</t>
  </si>
  <si>
    <t>WYBRANE DANE FINANSOWE COMARCH S.A. (w tys. EUR)</t>
  </si>
  <si>
    <t>WYBRANE DANE FINANSOWE COMARCH S.A. (w tys. USD)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</si>
</sst>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6">
    <font>
      <sz val="11"/>
      <color theme="1"/>
      <name val="Czcionka tekstu podstawowego"/>
      <family val="2"/>
      <charset val="238"/>
    </font>
    <font>
      <sz val="11"/>
      <color rgb="FF006100"/>
      <name val="Calibri"/>
      <family val="2"/>
      <charset val="238"/>
      <scheme val="minor"/>
    </font>
    <font>
      <sz val="8"/>
      <name val="Czcionka tekstu podstawowego"/>
      <family val="2"/>
      <charset val="238"/>
    </font>
    <font>
      <sz val="11"/>
      <color theme="1"/>
      <name val="Roboto"/>
    </font>
    <font>
      <sz val="11"/>
      <name val="Roboto"/>
    </font>
    <font>
      <i/>
      <sz val="11"/>
      <name val="Roboto"/>
    </font>
    <font>
      <i/>
      <sz val="11"/>
      <color theme="1"/>
      <name val="Roboto"/>
    </font>
    <font>
      <i/>
      <sz val="11"/>
      <color rgb="FF000000"/>
      <name val="Roboto"/>
    </font>
    <font>
      <b/>
      <sz val="11"/>
      <color theme="0"/>
      <name val="Roboto"/>
    </font>
    <font>
      <sz val="9"/>
      <color indexed="81"/>
      <name val="Tahoma"/>
      <family val="2"/>
    </font>
    <font>
      <b/>
      <sz val="9"/>
      <color indexed="81"/>
      <name val="Tahoma"/>
      <family val="2"/>
    </font>
    <font>
      <sz val="11"/>
      <name val="Roboto"/>
    </font>
    <font>
      <sz val="9"/>
      <color indexed="81"/>
      <name val="Tahoma"/>
      <family val="2"/>
      <charset val="238"/>
    </font>
    <font>
      <b/>
      <sz val="9"/>
      <color indexed="81"/>
      <name val="Tahoma"/>
      <family val="2"/>
      <charset val="238"/>
    </font>
    <font>
      <i/>
      <sz val="10"/>
      <name val="Roboto"/>
    </font>
    <font>
      <b/>
      <sz val="11"/>
      <color theme="0"/>
      <name val="Roboto"/>
    </font>
  </fonts>
  <fills count="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152A94"/>
        <bgColor indexed="64"/>
      </patternFill>
    </fill>
  </fills>
  <borders count="7">
    <border>
      <left/>
      <right/>
      <top/>
      <bottom/>
      <diagonal/>
    </border>
    <border>
      <left style="hair">
        <color auto="1"/>
      </left>
      <right style="hair">
        <color auto="1"/>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top style="hair">
        <color auto="1"/>
      </top>
      <bottom style="hair">
        <color auto="1"/>
      </bottom>
      <diagonal/>
    </border>
    <border>
      <left style="thin">
        <color indexed="64"/>
      </left>
      <right style="hair">
        <color auto="1"/>
      </right>
      <top style="hair">
        <color auto="1"/>
      </top>
      <bottom style="hair">
        <color auto="1"/>
      </bottom>
      <diagonal/>
    </border>
    <border>
      <left/>
      <right/>
      <top style="hair">
        <color auto="1"/>
      </top>
      <bottom/>
      <diagonal/>
    </border>
  </borders>
  <cellStyleXfs count="2">
    <xf numFmtId="0" fontId="0" fillId="0" borderId="0"/>
    <xf numFmtId="0" fontId="1" fillId="3" borderId="0" applyNumberFormat="0" applyBorder="0" applyAlignment="0" applyProtection="0"/>
  </cellStyleXfs>
  <cellXfs count="66">
    <xf numFmtId="0" fontId="0" fillId="0" borderId="0" xfId="0"/>
    <xf numFmtId="0" fontId="3" fillId="0" borderId="0" xfId="0" applyFont="1"/>
    <xf numFmtId="0" fontId="3" fillId="2" borderId="0" xfId="0"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wrapText="1"/>
    </xf>
    <xf numFmtId="2" fontId="3" fillId="0" borderId="0" xfId="0" applyNumberFormat="1" applyFont="1" applyAlignment="1">
      <alignment horizontal="center" vertical="center" wrapText="1"/>
    </xf>
    <xf numFmtId="0" fontId="3" fillId="0" borderId="0" xfId="0" applyFont="1" applyAlignment="1">
      <alignment horizontal="center" vertical="center" wrapText="1"/>
    </xf>
    <xf numFmtId="3" fontId="4" fillId="2" borderId="2" xfId="1" applyNumberFormat="1" applyFont="1" applyFill="1" applyBorder="1" applyAlignment="1">
      <alignment horizontal="center" vertical="center" wrapText="1"/>
    </xf>
    <xf numFmtId="0" fontId="3" fillId="2" borderId="0" xfId="0" applyFont="1" applyFill="1"/>
    <xf numFmtId="0" fontId="3" fillId="0" borderId="0" xfId="0" applyFont="1" applyAlignment="1">
      <alignment horizontal="left" vertical="center"/>
    </xf>
    <xf numFmtId="0" fontId="4" fillId="2" borderId="1" xfId="0" applyFont="1" applyFill="1" applyBorder="1" applyAlignment="1">
      <alignment horizontal="left" vertical="center" wrapText="1"/>
    </xf>
    <xf numFmtId="3" fontId="4" fillId="2" borderId="1" xfId="0" applyNumberFormat="1" applyFont="1" applyFill="1" applyBorder="1" applyAlignment="1">
      <alignment horizontal="center" vertical="center" wrapText="1"/>
    </xf>
    <xf numFmtId="3" fontId="4" fillId="0" borderId="1" xfId="0" applyNumberFormat="1" applyFont="1" applyBorder="1" applyAlignment="1">
      <alignment horizontal="center"/>
    </xf>
    <xf numFmtId="3" fontId="4" fillId="2" borderId="2" xfId="0" applyNumberFormat="1" applyFont="1" applyFill="1" applyBorder="1" applyAlignment="1">
      <alignment horizontal="center" vertical="center" wrapText="1"/>
    </xf>
    <xf numFmtId="3" fontId="4" fillId="0" borderId="1" xfId="0" applyNumberFormat="1" applyFont="1" applyBorder="1" applyAlignment="1">
      <alignment horizontal="center" vertical="center" wrapText="1"/>
    </xf>
    <xf numFmtId="4" fontId="4" fillId="2" borderId="1" xfId="0" applyNumberFormat="1" applyFont="1" applyFill="1" applyBorder="1" applyAlignment="1">
      <alignment horizontal="center" vertical="center" wrapText="1"/>
    </xf>
    <xf numFmtId="4" fontId="4" fillId="2" borderId="2" xfId="0" applyNumberFormat="1" applyFont="1" applyFill="1" applyBorder="1" applyAlignment="1">
      <alignment horizontal="center" vertical="center" wrapText="1"/>
    </xf>
    <xf numFmtId="0" fontId="5" fillId="2" borderId="0" xfId="0" applyFont="1" applyFill="1" applyAlignment="1">
      <alignment horizontal="left" vertical="center" wrapText="1"/>
    </xf>
    <xf numFmtId="3" fontId="4" fillId="2" borderId="0" xfId="0" applyNumberFormat="1" applyFont="1" applyFill="1" applyAlignment="1">
      <alignment horizontal="center" vertical="center" wrapText="1"/>
    </xf>
    <xf numFmtId="0" fontId="5" fillId="2" borderId="0" xfId="0" applyFont="1" applyFill="1" applyAlignment="1">
      <alignment horizontal="center" vertical="center" wrapText="1"/>
    </xf>
    <xf numFmtId="3" fontId="4" fillId="2" borderId="2" xfId="0" applyNumberFormat="1" applyFont="1" applyFill="1" applyBorder="1" applyAlignment="1">
      <alignment horizontal="center" vertical="center"/>
    </xf>
    <xf numFmtId="4" fontId="4" fillId="2" borderId="1" xfId="0" applyNumberFormat="1" applyFont="1" applyFill="1" applyBorder="1" applyAlignment="1">
      <alignment horizontal="center" vertical="center"/>
    </xf>
    <xf numFmtId="0" fontId="5" fillId="0" borderId="0" xfId="0" applyFont="1" applyAlignment="1">
      <alignment horizontal="left" vertical="center" wrapText="1"/>
    </xf>
    <xf numFmtId="4" fontId="4" fillId="2" borderId="2" xfId="0" applyNumberFormat="1" applyFont="1" applyFill="1" applyBorder="1" applyAlignment="1">
      <alignment horizontal="center" vertical="center"/>
    </xf>
    <xf numFmtId="0" fontId="8" fillId="4" borderId="1" xfId="0" applyFont="1" applyFill="1" applyBorder="1" applyAlignment="1">
      <alignment horizontal="left" vertical="center" wrapText="1"/>
    </xf>
    <xf numFmtId="0" fontId="8" fillId="4" borderId="3"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4" fillId="2" borderId="4" xfId="0" applyFont="1" applyFill="1" applyBorder="1" applyAlignment="1">
      <alignment horizontal="left" vertical="center" wrapText="1"/>
    </xf>
    <xf numFmtId="3" fontId="4" fillId="2" borderId="4" xfId="0" applyNumberFormat="1" applyFont="1" applyFill="1" applyBorder="1" applyAlignment="1">
      <alignment horizontal="center" vertical="center" wrapText="1"/>
    </xf>
    <xf numFmtId="3" fontId="4" fillId="0" borderId="1" xfId="0" applyNumberFormat="1" applyFont="1" applyBorder="1" applyAlignment="1">
      <alignment horizontal="center" vertical="center"/>
    </xf>
    <xf numFmtId="0" fontId="4" fillId="2" borderId="0" xfId="0" applyFont="1" applyFill="1" applyAlignment="1">
      <alignment horizontal="center" vertical="center" wrapText="1"/>
    </xf>
    <xf numFmtId="2" fontId="5" fillId="2" borderId="0" xfId="0" applyNumberFormat="1" applyFont="1" applyFill="1" applyAlignment="1">
      <alignment horizontal="center" vertical="center" wrapText="1"/>
    </xf>
    <xf numFmtId="2" fontId="5" fillId="0" borderId="0" xfId="0" applyNumberFormat="1" applyFont="1" applyAlignment="1">
      <alignment horizontal="center" vertical="center" wrapText="1"/>
    </xf>
    <xf numFmtId="4" fontId="4" fillId="2" borderId="0" xfId="0" applyNumberFormat="1" applyFont="1" applyFill="1" applyAlignment="1">
      <alignment horizontal="center" vertical="center" wrapText="1"/>
    </xf>
    <xf numFmtId="3" fontId="4" fillId="2" borderId="5" xfId="0" applyNumberFormat="1" applyFont="1" applyFill="1" applyBorder="1" applyAlignment="1">
      <alignment horizontal="left" vertical="center" wrapText="1"/>
    </xf>
    <xf numFmtId="0" fontId="4" fillId="2" borderId="5" xfId="0" applyFont="1" applyFill="1" applyBorder="1" applyAlignment="1">
      <alignment horizontal="left" vertical="center" wrapText="1"/>
    </xf>
    <xf numFmtId="4" fontId="4" fillId="2" borderId="5" xfId="0" applyNumberFormat="1" applyFont="1" applyFill="1" applyBorder="1" applyAlignment="1">
      <alignment horizontal="left" vertical="center" wrapText="1"/>
    </xf>
    <xf numFmtId="0" fontId="8" fillId="4" borderId="2" xfId="0" applyFont="1" applyFill="1" applyBorder="1" applyAlignment="1">
      <alignment horizontal="center" vertical="center" wrapText="1"/>
    </xf>
    <xf numFmtId="3" fontId="11" fillId="2" borderId="2" xfId="0" applyNumberFormat="1" applyFont="1" applyFill="1" applyBorder="1" applyAlignment="1">
      <alignment horizontal="center" vertical="center" wrapText="1"/>
    </xf>
    <xf numFmtId="0" fontId="3" fillId="2" borderId="0" xfId="0" applyFont="1" applyFill="1" applyAlignment="1">
      <alignment horizontal="left" vertical="center" wrapText="1"/>
    </xf>
    <xf numFmtId="0" fontId="5" fillId="2" borderId="0" xfId="0" applyFont="1" applyFill="1" applyAlignment="1">
      <alignment horizontal="justify" vertical="center"/>
    </xf>
    <xf numFmtId="2" fontId="5" fillId="2" borderId="0" xfId="0" applyNumberFormat="1" applyFont="1" applyFill="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left" vertical="center"/>
    </xf>
    <xf numFmtId="2" fontId="3" fillId="2" borderId="0" xfId="0" applyNumberFormat="1" applyFont="1" applyFill="1" applyAlignment="1">
      <alignment horizontal="center" vertical="center" wrapText="1"/>
    </xf>
    <xf numFmtId="0" fontId="4" fillId="2" borderId="0" xfId="0" applyFont="1" applyFill="1" applyAlignment="1">
      <alignment horizontal="left" vertical="center" wrapText="1"/>
    </xf>
    <xf numFmtId="2" fontId="4" fillId="2" borderId="0" xfId="0" applyNumberFormat="1" applyFont="1" applyFill="1" applyAlignment="1">
      <alignment horizontal="center" vertical="center" wrapText="1"/>
    </xf>
    <xf numFmtId="0" fontId="6" fillId="2" borderId="0" xfId="0" applyFont="1" applyFill="1" applyAlignment="1">
      <alignment horizontal="right" wrapText="1"/>
    </xf>
    <xf numFmtId="164" fontId="6" fillId="2" borderId="0" xfId="0" applyNumberFormat="1" applyFont="1" applyFill="1" applyAlignment="1">
      <alignment horizontal="right" vertical="center" wrapText="1"/>
    </xf>
    <xf numFmtId="0" fontId="15" fillId="4" borderId="1" xfId="0" applyFont="1" applyFill="1" applyBorder="1" applyAlignment="1">
      <alignment horizontal="left" vertical="center" wrapText="1"/>
    </xf>
    <xf numFmtId="0" fontId="15" fillId="4" borderId="5" xfId="0" applyFont="1" applyFill="1" applyBorder="1" applyAlignment="1">
      <alignment horizontal="left" vertical="center" wrapText="1"/>
    </xf>
    <xf numFmtId="0" fontId="3" fillId="2" borderId="0" xfId="0" applyFont="1" applyFill="1" applyAlignment="1">
      <alignment horizontal="center" vertical="center" wrapText="1"/>
    </xf>
    <xf numFmtId="0" fontId="3" fillId="2" borderId="0" xfId="0" applyFont="1" applyFill="1" applyAlignment="1">
      <alignment vertical="center"/>
    </xf>
    <xf numFmtId="0" fontId="6" fillId="2" borderId="0" xfId="0" applyFont="1" applyFill="1" applyAlignment="1">
      <alignment horizontal="right" vertical="center" wrapText="1"/>
    </xf>
    <xf numFmtId="0" fontId="6" fillId="2" borderId="0" xfId="0" applyFont="1" applyFill="1" applyAlignment="1">
      <alignment horizontal="right" vertical="center"/>
    </xf>
    <xf numFmtId="0" fontId="3" fillId="2" borderId="0" xfId="0" applyFont="1" applyFill="1" applyAlignment="1">
      <alignment horizontal="right"/>
    </xf>
    <xf numFmtId="2" fontId="6" fillId="2" borderId="0" xfId="0" applyNumberFormat="1" applyFont="1" applyFill="1" applyAlignment="1">
      <alignment horizontal="right" vertical="center" wrapText="1"/>
    </xf>
    <xf numFmtId="164" fontId="6" fillId="2" borderId="0" xfId="0" applyNumberFormat="1" applyFont="1" applyFill="1" applyAlignment="1">
      <alignment horizontal="right" vertical="center"/>
    </xf>
    <xf numFmtId="164" fontId="7" fillId="2" borderId="0" xfId="0" applyNumberFormat="1" applyFont="1" applyFill="1" applyAlignment="1">
      <alignment horizontal="right" vertical="center"/>
    </xf>
    <xf numFmtId="164" fontId="5" fillId="2" borderId="0" xfId="0" applyNumberFormat="1" applyFont="1" applyFill="1" applyAlignment="1">
      <alignment horizontal="right" vertical="center"/>
    </xf>
    <xf numFmtId="0" fontId="7" fillId="2" borderId="0" xfId="0" applyFont="1" applyFill="1" applyAlignment="1">
      <alignment horizontal="right" vertical="center"/>
    </xf>
    <xf numFmtId="164" fontId="7" fillId="2" borderId="0" xfId="0" applyNumberFormat="1" applyFont="1" applyFill="1" applyAlignment="1">
      <alignment horizontal="center" vertical="center"/>
    </xf>
    <xf numFmtId="0" fontId="6" fillId="2" borderId="0" xfId="0" applyFont="1" applyFill="1" applyAlignment="1">
      <alignment vertical="center"/>
    </xf>
    <xf numFmtId="0" fontId="3" fillId="2" borderId="0" xfId="0" applyFont="1" applyFill="1" applyAlignment="1">
      <alignment horizontal="right" vertical="center"/>
    </xf>
    <xf numFmtId="0" fontId="14" fillId="0" borderId="6" xfId="0" applyFont="1" applyBorder="1" applyAlignment="1">
      <alignment horizontal="left" vertical="center" wrapText="1"/>
    </xf>
    <xf numFmtId="0" fontId="14" fillId="2" borderId="6" xfId="0" applyFont="1" applyFill="1" applyBorder="1" applyAlignment="1">
      <alignment horizontal="left" vertical="center" wrapText="1"/>
    </xf>
  </cellXfs>
  <cellStyles count="2">
    <cellStyle name="Dobry" xfId="1" builtinId="26"/>
    <cellStyle name="Normalny" xfId="0" builtinId="0"/>
  </cellStyles>
  <dxfs count="0"/>
  <tableStyles count="0" defaultTableStyle="TableStyleMedium9" defaultPivotStyle="PivotStyleLight16"/>
  <colors>
    <mruColors>
      <color rgb="FF152A9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Pakiet 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2007–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276"/>
  <sheetViews>
    <sheetView topLeftCell="A72" zoomScaleNormal="100" zoomScaleSheetLayoutView="100" workbookViewId="0">
      <selection activeCell="A91" sqref="A91:F126"/>
    </sheetView>
  </sheetViews>
  <sheetFormatPr defaultColWidth="8.69921875" defaultRowHeight="14.4"/>
  <cols>
    <col min="1" max="1" width="39.296875" style="4" customWidth="1"/>
    <col min="2" max="2" width="13.8984375" style="4" customWidth="1"/>
    <col min="3" max="3" width="12.3984375" style="4" customWidth="1"/>
    <col min="4" max="5" width="12.296875" style="5" bestFit="1" customWidth="1"/>
    <col min="6" max="6" width="11.5" style="6" customWidth="1"/>
    <col min="7" max="7" width="12.796875" style="6" customWidth="1"/>
    <col min="8" max="8" width="13.796875" style="6" customWidth="1"/>
    <col min="9" max="11" width="10.59765625" style="3" customWidth="1"/>
    <col min="12" max="12" width="10.296875" style="3" customWidth="1"/>
    <col min="13" max="20" width="11.5" style="3" customWidth="1"/>
    <col min="21" max="16384" width="8.69921875" style="1"/>
  </cols>
  <sheetData>
    <row r="1" spans="1:20" s="8" customFormat="1">
      <c r="A1" s="39"/>
      <c r="B1" s="39"/>
      <c r="C1" s="39"/>
      <c r="D1" s="44"/>
      <c r="E1" s="44"/>
      <c r="F1" s="51"/>
      <c r="G1" s="51"/>
      <c r="H1" s="51"/>
      <c r="I1" s="2"/>
      <c r="J1" s="2"/>
      <c r="K1" s="2"/>
      <c r="L1" s="2"/>
      <c r="M1" s="2"/>
      <c r="N1" s="2"/>
      <c r="O1" s="2"/>
      <c r="P1" s="2"/>
      <c r="Q1" s="2"/>
      <c r="R1" s="2"/>
      <c r="S1" s="2"/>
      <c r="T1" s="2"/>
    </row>
    <row r="2" spans="1:20" s="8" customFormat="1">
      <c r="A2" s="39"/>
      <c r="B2" s="39"/>
      <c r="C2" s="39"/>
      <c r="D2" s="44"/>
      <c r="E2" s="44"/>
      <c r="F2" s="51"/>
      <c r="G2" s="51"/>
      <c r="H2" s="51"/>
      <c r="I2" s="2"/>
      <c r="J2" s="2"/>
      <c r="K2" s="2"/>
      <c r="L2" s="2"/>
      <c r="M2" s="2"/>
      <c r="N2" s="2"/>
      <c r="O2" s="2"/>
      <c r="P2" s="2"/>
      <c r="Q2" s="2"/>
      <c r="R2" s="2"/>
      <c r="S2" s="2"/>
      <c r="T2" s="2"/>
    </row>
    <row r="3" spans="1:20" s="8" customFormat="1">
      <c r="A3" s="39"/>
      <c r="B3" s="39"/>
      <c r="C3" s="39"/>
      <c r="D3" s="44"/>
      <c r="E3" s="44"/>
      <c r="F3" s="51"/>
      <c r="G3" s="51"/>
      <c r="H3" s="51"/>
      <c r="I3" s="2"/>
      <c r="J3" s="2"/>
      <c r="K3" s="2"/>
      <c r="L3" s="2"/>
      <c r="M3" s="2"/>
      <c r="N3" s="2"/>
      <c r="O3" s="2"/>
      <c r="P3" s="2"/>
      <c r="Q3" s="2"/>
      <c r="R3" s="2"/>
      <c r="S3" s="2"/>
      <c r="T3" s="2"/>
    </row>
    <row r="4" spans="1:20" ht="28.8">
      <c r="A4" s="24" t="s">
        <v>43</v>
      </c>
      <c r="B4" s="25">
        <v>2023</v>
      </c>
      <c r="C4" s="25">
        <v>2022</v>
      </c>
      <c r="D4" s="25">
        <v>2021</v>
      </c>
      <c r="E4" s="25">
        <v>2020</v>
      </c>
      <c r="F4" s="25">
        <v>2019</v>
      </c>
      <c r="G4" s="26" t="s">
        <v>53</v>
      </c>
      <c r="H4" s="26" t="s">
        <v>54</v>
      </c>
      <c r="I4" s="26">
        <v>2016</v>
      </c>
      <c r="J4" s="26">
        <v>2015</v>
      </c>
      <c r="K4" s="26">
        <v>2014</v>
      </c>
      <c r="L4" s="26">
        <v>2013</v>
      </c>
      <c r="M4" s="26">
        <v>2012</v>
      </c>
      <c r="N4" s="26">
        <v>2011</v>
      </c>
      <c r="O4" s="26">
        <v>2010</v>
      </c>
      <c r="P4" s="26">
        <v>2009</v>
      </c>
      <c r="Q4" s="26">
        <v>2008</v>
      </c>
      <c r="R4" s="26">
        <v>2007</v>
      </c>
      <c r="S4" s="26">
        <v>2006</v>
      </c>
      <c r="T4" s="26">
        <v>2005</v>
      </c>
    </row>
    <row r="5" spans="1:20">
      <c r="A5" s="27" t="s">
        <v>0</v>
      </c>
      <c r="B5" s="28">
        <v>1815839</v>
      </c>
      <c r="C5" s="28">
        <v>1858715</v>
      </c>
      <c r="D5" s="28">
        <v>1627149</v>
      </c>
      <c r="E5" s="28">
        <v>1536753</v>
      </c>
      <c r="F5" s="29">
        <v>1437423</v>
      </c>
      <c r="G5" s="13">
        <v>1369619</v>
      </c>
      <c r="H5" s="13">
        <v>1125110</v>
      </c>
      <c r="I5" s="13">
        <v>1112813</v>
      </c>
      <c r="J5" s="13">
        <v>1131580</v>
      </c>
      <c r="K5" s="13">
        <v>1038351</v>
      </c>
      <c r="L5" s="13">
        <v>938976</v>
      </c>
      <c r="M5" s="11">
        <v>883876</v>
      </c>
      <c r="N5" s="11">
        <v>785653</v>
      </c>
      <c r="O5" s="11">
        <v>761361</v>
      </c>
      <c r="P5" s="11">
        <v>729403</v>
      </c>
      <c r="Q5" s="11">
        <v>700965</v>
      </c>
      <c r="R5" s="11">
        <v>581048</v>
      </c>
      <c r="S5" s="11">
        <v>491550</v>
      </c>
      <c r="T5" s="11">
        <v>443990</v>
      </c>
    </row>
    <row r="6" spans="1:20">
      <c r="A6" s="27" t="s">
        <v>1</v>
      </c>
      <c r="B6" s="28">
        <v>96261</v>
      </c>
      <c r="C6" s="28">
        <v>147606</v>
      </c>
      <c r="D6" s="28">
        <v>187227</v>
      </c>
      <c r="E6" s="28">
        <v>191561</v>
      </c>
      <c r="F6" s="29">
        <v>143383</v>
      </c>
      <c r="G6" s="13">
        <v>87543</v>
      </c>
      <c r="H6" s="13">
        <v>58364</v>
      </c>
      <c r="I6" s="13">
        <v>116893</v>
      </c>
      <c r="J6" s="13">
        <v>113028</v>
      </c>
      <c r="K6" s="13">
        <v>98529</v>
      </c>
      <c r="L6" s="13">
        <v>34446</v>
      </c>
      <c r="M6" s="11">
        <v>30767</v>
      </c>
      <c r="N6" s="11">
        <v>38783</v>
      </c>
      <c r="O6" s="11">
        <v>24819</v>
      </c>
      <c r="P6" s="11">
        <v>14373</v>
      </c>
      <c r="Q6" s="11">
        <v>45919</v>
      </c>
      <c r="R6" s="11">
        <v>44006</v>
      </c>
      <c r="S6" s="11">
        <v>45551</v>
      </c>
      <c r="T6" s="11">
        <v>27356</v>
      </c>
    </row>
    <row r="7" spans="1:20">
      <c r="A7" s="27" t="s">
        <v>2</v>
      </c>
      <c r="B7" s="28">
        <v>152315</v>
      </c>
      <c r="C7" s="28">
        <v>153367</v>
      </c>
      <c r="D7" s="28">
        <v>174290</v>
      </c>
      <c r="E7" s="28">
        <v>164254</v>
      </c>
      <c r="F7" s="29">
        <v>142369</v>
      </c>
      <c r="G7" s="13">
        <v>62480</v>
      </c>
      <c r="H7" s="13">
        <v>87149</v>
      </c>
      <c r="I7" s="13">
        <v>104777</v>
      </c>
      <c r="J7" s="13">
        <v>108129</v>
      </c>
      <c r="K7" s="13">
        <v>92577</v>
      </c>
      <c r="L7" s="13">
        <v>36724</v>
      </c>
      <c r="M7" s="11">
        <v>39737</v>
      </c>
      <c r="N7" s="11">
        <v>39764</v>
      </c>
      <c r="O7" s="11">
        <v>24979</v>
      </c>
      <c r="P7" s="11">
        <v>18465</v>
      </c>
      <c r="Q7" s="11">
        <v>244521</v>
      </c>
      <c r="R7" s="11">
        <v>45519</v>
      </c>
      <c r="S7" s="11">
        <v>54572</v>
      </c>
      <c r="T7" s="11">
        <v>24294</v>
      </c>
    </row>
    <row r="8" spans="1:20" ht="28.8">
      <c r="A8" s="27" t="s">
        <v>3</v>
      </c>
      <c r="B8" s="28">
        <v>100608</v>
      </c>
      <c r="C8" s="28">
        <v>107848</v>
      </c>
      <c r="D8" s="28">
        <v>123038</v>
      </c>
      <c r="E8" s="28">
        <v>120631</v>
      </c>
      <c r="F8" s="29">
        <v>104846</v>
      </c>
      <c r="G8" s="13">
        <v>30616</v>
      </c>
      <c r="H8" s="13">
        <v>64626</v>
      </c>
      <c r="I8" s="13">
        <v>73034</v>
      </c>
      <c r="J8" s="13">
        <v>79651</v>
      </c>
      <c r="K8" s="13">
        <v>67894</v>
      </c>
      <c r="L8" s="13">
        <v>25077</v>
      </c>
      <c r="M8" s="11">
        <v>40660</v>
      </c>
      <c r="N8" s="11">
        <v>36257</v>
      </c>
      <c r="O8" s="11">
        <v>43717</v>
      </c>
      <c r="P8" s="11">
        <v>32306</v>
      </c>
      <c r="Q8" s="11">
        <v>199126</v>
      </c>
      <c r="R8" s="11">
        <v>42770</v>
      </c>
      <c r="S8" s="11">
        <v>52760</v>
      </c>
      <c r="T8" s="11">
        <v>28052</v>
      </c>
    </row>
    <row r="9" spans="1:20">
      <c r="A9" s="27" t="s">
        <v>4</v>
      </c>
      <c r="B9" s="28">
        <v>2263869</v>
      </c>
      <c r="C9" s="28">
        <v>2271982</v>
      </c>
      <c r="D9" s="28">
        <v>2110248</v>
      </c>
      <c r="E9" s="28">
        <v>2003558</v>
      </c>
      <c r="F9" s="29">
        <v>1842711</v>
      </c>
      <c r="G9" s="13">
        <v>1665945</v>
      </c>
      <c r="H9" s="13">
        <v>1508452</v>
      </c>
      <c r="I9" s="13">
        <v>1444875</v>
      </c>
      <c r="J9" s="13">
        <v>1304828</v>
      </c>
      <c r="K9" s="13">
        <v>1216555</v>
      </c>
      <c r="L9" s="13">
        <v>1142301</v>
      </c>
      <c r="M9" s="11" t="s">
        <v>38</v>
      </c>
      <c r="N9" s="11">
        <v>1022474</v>
      </c>
      <c r="O9" s="11">
        <v>968105</v>
      </c>
      <c r="P9" s="11">
        <v>895106</v>
      </c>
      <c r="Q9" s="11">
        <v>915247</v>
      </c>
      <c r="R9" s="11">
        <v>558489</v>
      </c>
      <c r="S9" s="11">
        <v>461559</v>
      </c>
      <c r="T9" s="11">
        <v>346847</v>
      </c>
    </row>
    <row r="10" spans="1:20">
      <c r="A10" s="27" t="s">
        <v>5</v>
      </c>
      <c r="B10" s="28">
        <v>943673</v>
      </c>
      <c r="C10" s="28">
        <v>992292</v>
      </c>
      <c r="D10" s="28">
        <v>912886</v>
      </c>
      <c r="E10" s="28">
        <v>905011</v>
      </c>
      <c r="F10" s="14">
        <v>871955</v>
      </c>
      <c r="G10" s="13">
        <v>789837</v>
      </c>
      <c r="H10" s="13">
        <v>657262</v>
      </c>
      <c r="I10" s="13">
        <v>582811</v>
      </c>
      <c r="J10" s="13">
        <v>524247</v>
      </c>
      <c r="K10" s="13">
        <v>515862</v>
      </c>
      <c r="L10" s="13">
        <v>504590</v>
      </c>
      <c r="M10" s="11">
        <v>521801</v>
      </c>
      <c r="N10" s="11">
        <v>412623</v>
      </c>
      <c r="O10" s="11">
        <v>383916</v>
      </c>
      <c r="P10" s="11">
        <v>340790</v>
      </c>
      <c r="Q10" s="11">
        <v>381073</v>
      </c>
      <c r="R10" s="11">
        <v>257709</v>
      </c>
      <c r="S10" s="11">
        <v>204576</v>
      </c>
      <c r="T10" s="11">
        <v>185475</v>
      </c>
    </row>
    <row r="11" spans="1:20">
      <c r="A11" s="27" t="s">
        <v>6</v>
      </c>
      <c r="B11" s="28">
        <v>222518</v>
      </c>
      <c r="C11" s="28">
        <v>256283</v>
      </c>
      <c r="D11" s="28">
        <v>244006</v>
      </c>
      <c r="E11" s="28">
        <v>252430</v>
      </c>
      <c r="F11" s="14">
        <v>257351</v>
      </c>
      <c r="G11" s="13">
        <v>230184</v>
      </c>
      <c r="H11" s="13">
        <v>237668</v>
      </c>
      <c r="I11" s="13">
        <v>196921</v>
      </c>
      <c r="J11" s="13">
        <v>152686</v>
      </c>
      <c r="K11" s="13">
        <v>161516</v>
      </c>
      <c r="L11" s="13">
        <v>151895</v>
      </c>
      <c r="M11" s="11">
        <v>136467</v>
      </c>
      <c r="N11" s="11">
        <v>137069</v>
      </c>
      <c r="O11" s="11">
        <v>135652</v>
      </c>
      <c r="P11" s="11">
        <v>138619</v>
      </c>
      <c r="Q11" s="11">
        <v>158817</v>
      </c>
      <c r="R11" s="11">
        <v>87155</v>
      </c>
      <c r="S11" s="11">
        <v>58008</v>
      </c>
      <c r="T11" s="11">
        <v>62836</v>
      </c>
    </row>
    <row r="12" spans="1:20">
      <c r="A12" s="27" t="s">
        <v>7</v>
      </c>
      <c r="B12" s="28">
        <v>721155</v>
      </c>
      <c r="C12" s="28">
        <v>736009</v>
      </c>
      <c r="D12" s="28">
        <v>668880</v>
      </c>
      <c r="E12" s="28">
        <v>652581</v>
      </c>
      <c r="F12" s="14">
        <v>614604</v>
      </c>
      <c r="G12" s="13">
        <v>559653</v>
      </c>
      <c r="H12" s="13">
        <v>419594</v>
      </c>
      <c r="I12" s="13">
        <v>385890</v>
      </c>
      <c r="J12" s="13">
        <v>371561</v>
      </c>
      <c r="K12" s="13">
        <v>354346</v>
      </c>
      <c r="L12" s="13">
        <v>352695</v>
      </c>
      <c r="M12" s="11">
        <v>385334</v>
      </c>
      <c r="N12" s="11">
        <v>275554</v>
      </c>
      <c r="O12" s="11">
        <v>248264</v>
      </c>
      <c r="P12" s="11">
        <v>202171</v>
      </c>
      <c r="Q12" s="11">
        <v>222256</v>
      </c>
      <c r="R12" s="11">
        <v>170554</v>
      </c>
      <c r="S12" s="11">
        <v>146568</v>
      </c>
      <c r="T12" s="11">
        <v>122639</v>
      </c>
    </row>
    <row r="13" spans="1:20">
      <c r="A13" s="27" t="s">
        <v>8</v>
      </c>
      <c r="B13" s="28">
        <v>1324759</v>
      </c>
      <c r="C13" s="28">
        <v>1277519</v>
      </c>
      <c r="D13" s="28">
        <v>1185912</v>
      </c>
      <c r="E13" s="28">
        <v>1080039</v>
      </c>
      <c r="F13" s="29">
        <v>952123</v>
      </c>
      <c r="G13" s="13">
        <v>858146</v>
      </c>
      <c r="H13" s="13">
        <v>835062</v>
      </c>
      <c r="I13" s="13">
        <v>847423</v>
      </c>
      <c r="J13" s="13">
        <v>767559</v>
      </c>
      <c r="K13" s="13">
        <v>688308</v>
      </c>
      <c r="L13" s="13">
        <v>626343</v>
      </c>
      <c r="M13" s="11">
        <v>621623</v>
      </c>
      <c r="N13" s="11">
        <v>600354</v>
      </c>
      <c r="O13" s="11">
        <v>574947</v>
      </c>
      <c r="P13" s="11">
        <v>537270</v>
      </c>
      <c r="Q13" s="11">
        <v>496194</v>
      </c>
      <c r="R13" s="11">
        <v>286552</v>
      </c>
      <c r="S13" s="11">
        <v>242403</v>
      </c>
      <c r="T13" s="11">
        <v>147019</v>
      </c>
    </row>
    <row r="14" spans="1:20">
      <c r="A14" s="27" t="s">
        <v>9</v>
      </c>
      <c r="B14" s="28">
        <v>8133</v>
      </c>
      <c r="C14" s="28">
        <v>8133</v>
      </c>
      <c r="D14" s="11">
        <v>8133</v>
      </c>
      <c r="E14" s="11">
        <v>8133</v>
      </c>
      <c r="F14" s="11">
        <v>8133</v>
      </c>
      <c r="G14" s="13">
        <v>8133</v>
      </c>
      <c r="H14" s="13">
        <v>8133</v>
      </c>
      <c r="I14" s="13">
        <v>8133</v>
      </c>
      <c r="J14" s="13">
        <v>8133</v>
      </c>
      <c r="K14" s="13">
        <v>8125</v>
      </c>
      <c r="L14" s="13">
        <v>8051</v>
      </c>
      <c r="M14" s="11">
        <v>8051</v>
      </c>
      <c r="N14" s="11">
        <v>8051</v>
      </c>
      <c r="O14" s="11">
        <v>8051</v>
      </c>
      <c r="P14" s="11">
        <v>7960</v>
      </c>
      <c r="Q14" s="11">
        <v>7960</v>
      </c>
      <c r="R14" s="11">
        <v>7960</v>
      </c>
      <c r="S14" s="11">
        <v>7519</v>
      </c>
      <c r="T14" s="11">
        <v>6955</v>
      </c>
    </row>
    <row r="15" spans="1:20">
      <c r="A15" s="27" t="s">
        <v>44</v>
      </c>
      <c r="B15" s="28">
        <v>95729</v>
      </c>
      <c r="C15" s="28">
        <v>93796</v>
      </c>
      <c r="D15" s="28">
        <v>92099</v>
      </c>
      <c r="E15" s="28">
        <v>86291</v>
      </c>
      <c r="F15" s="29">
        <v>84929</v>
      </c>
      <c r="G15" s="13">
        <v>65205</v>
      </c>
      <c r="H15" s="13">
        <v>64309</v>
      </c>
      <c r="I15" s="13">
        <v>63008</v>
      </c>
      <c r="J15" s="13">
        <v>53483</v>
      </c>
      <c r="K15" s="13">
        <v>54380</v>
      </c>
      <c r="L15" s="13">
        <v>64495</v>
      </c>
      <c r="M15" s="11">
        <v>53326</v>
      </c>
      <c r="N15" s="11">
        <v>42044</v>
      </c>
      <c r="O15" s="11">
        <v>41426</v>
      </c>
      <c r="P15" s="11">
        <v>41845</v>
      </c>
      <c r="Q15" s="11">
        <v>20058</v>
      </c>
      <c r="R15" s="11">
        <v>17044</v>
      </c>
      <c r="S15" s="11">
        <v>12740</v>
      </c>
      <c r="T15" s="11">
        <v>11264</v>
      </c>
    </row>
    <row r="16" spans="1:20">
      <c r="A16" s="27" t="s">
        <v>45</v>
      </c>
      <c r="B16" s="28">
        <f>SUM(B15+B6)</f>
        <v>191990</v>
      </c>
      <c r="C16" s="28">
        <v>241402</v>
      </c>
      <c r="D16" s="28">
        <v>279326</v>
      </c>
      <c r="E16" s="28">
        <v>277852</v>
      </c>
      <c r="F16" s="11">
        <v>228312</v>
      </c>
      <c r="G16" s="13">
        <v>152748</v>
      </c>
      <c r="H16" s="11">
        <v>122673</v>
      </c>
      <c r="I16" s="11">
        <f t="shared" ref="I16:S16" si="0">I15+I6</f>
        <v>179901</v>
      </c>
      <c r="J16" s="11">
        <f t="shared" si="0"/>
        <v>166511</v>
      </c>
      <c r="K16" s="11">
        <f t="shared" si="0"/>
        <v>152909</v>
      </c>
      <c r="L16" s="11">
        <f t="shared" si="0"/>
        <v>98941</v>
      </c>
      <c r="M16" s="11">
        <f t="shared" si="0"/>
        <v>84093</v>
      </c>
      <c r="N16" s="11">
        <f t="shared" si="0"/>
        <v>80827</v>
      </c>
      <c r="O16" s="11">
        <f t="shared" si="0"/>
        <v>66245</v>
      </c>
      <c r="P16" s="11">
        <f t="shared" si="0"/>
        <v>56218</v>
      </c>
      <c r="Q16" s="11">
        <f t="shared" si="0"/>
        <v>65977</v>
      </c>
      <c r="R16" s="11">
        <f t="shared" si="0"/>
        <v>61050</v>
      </c>
      <c r="S16" s="11">
        <f t="shared" si="0"/>
        <v>58291</v>
      </c>
      <c r="T16" s="11">
        <f>T15+T6</f>
        <v>38620</v>
      </c>
    </row>
    <row r="17" spans="1:20">
      <c r="A17" s="27" t="s">
        <v>46</v>
      </c>
      <c r="B17" s="28">
        <v>86017</v>
      </c>
      <c r="C17" s="28">
        <v>167247</v>
      </c>
      <c r="D17" s="28">
        <v>245761</v>
      </c>
      <c r="E17" s="28">
        <v>130825</v>
      </c>
      <c r="F17" s="29">
        <v>56344</v>
      </c>
      <c r="G17" s="13">
        <v>104317</v>
      </c>
      <c r="H17" s="13">
        <v>153728</v>
      </c>
      <c r="I17" s="13">
        <v>137885</v>
      </c>
      <c r="J17" s="13">
        <v>137164</v>
      </c>
      <c r="K17" s="13">
        <v>103507</v>
      </c>
      <c r="L17" s="13">
        <v>71391</v>
      </c>
      <c r="M17" s="11">
        <v>122791</v>
      </c>
      <c r="N17" s="11">
        <v>95519</v>
      </c>
      <c r="O17" s="11">
        <v>71285</v>
      </c>
      <c r="P17" s="11">
        <v>76586</v>
      </c>
      <c r="Q17" s="11">
        <v>164031</v>
      </c>
      <c r="R17" s="11">
        <v>61852</v>
      </c>
      <c r="S17" s="11">
        <v>61012</v>
      </c>
      <c r="T17" s="11">
        <v>41478</v>
      </c>
    </row>
    <row r="18" spans="1:20">
      <c r="A18" s="27" t="s">
        <v>10</v>
      </c>
      <c r="B18" s="28">
        <v>8133349</v>
      </c>
      <c r="C18" s="28">
        <v>8133349</v>
      </c>
      <c r="D18" s="11">
        <v>8133349</v>
      </c>
      <c r="E18" s="11">
        <v>8133349</v>
      </c>
      <c r="F18" s="11">
        <v>8133349</v>
      </c>
      <c r="G18" s="13">
        <v>8133349</v>
      </c>
      <c r="H18" s="13">
        <v>8133349</v>
      </c>
      <c r="I18" s="13">
        <v>8133349</v>
      </c>
      <c r="J18" s="13">
        <v>8133349</v>
      </c>
      <c r="K18" s="13">
        <v>8125590</v>
      </c>
      <c r="L18" s="13">
        <v>8051637</v>
      </c>
      <c r="M18" s="11">
        <v>8051637</v>
      </c>
      <c r="N18" s="11">
        <v>8051637</v>
      </c>
      <c r="O18" s="11">
        <v>8051637</v>
      </c>
      <c r="P18" s="11">
        <v>7960596</v>
      </c>
      <c r="Q18" s="11">
        <v>7960596</v>
      </c>
      <c r="R18" s="11">
        <v>7960596</v>
      </c>
      <c r="S18" s="11">
        <v>7518770</v>
      </c>
      <c r="T18" s="11">
        <v>6955095</v>
      </c>
    </row>
    <row r="19" spans="1:20" ht="28.8">
      <c r="A19" s="27" t="s">
        <v>11</v>
      </c>
      <c r="B19" s="15">
        <v>4</v>
      </c>
      <c r="C19" s="15">
        <v>4</v>
      </c>
      <c r="D19" s="15">
        <v>3</v>
      </c>
      <c r="E19" s="15">
        <v>1.5</v>
      </c>
      <c r="F19" s="15">
        <v>1.5</v>
      </c>
      <c r="G19" s="16">
        <v>1.5</v>
      </c>
      <c r="H19" s="15">
        <v>1.5</v>
      </c>
      <c r="I19" s="16">
        <v>0</v>
      </c>
      <c r="J19" s="16">
        <v>0</v>
      </c>
      <c r="K19" s="16">
        <v>1.5</v>
      </c>
      <c r="L19" s="16">
        <v>1.5</v>
      </c>
      <c r="M19" s="15">
        <v>1.5</v>
      </c>
      <c r="N19" s="15">
        <v>0</v>
      </c>
      <c r="O19" s="15">
        <v>0</v>
      </c>
      <c r="P19" s="15">
        <v>0</v>
      </c>
      <c r="Q19" s="15">
        <v>0</v>
      </c>
      <c r="R19" s="15">
        <v>0</v>
      </c>
      <c r="S19" s="15">
        <v>0</v>
      </c>
      <c r="T19" s="15">
        <v>0</v>
      </c>
    </row>
    <row r="20" spans="1:20" ht="44.4" customHeight="1">
      <c r="A20" s="39"/>
      <c r="B20" s="40"/>
      <c r="C20" s="40"/>
      <c r="D20" s="41"/>
      <c r="E20" s="41"/>
      <c r="F20" s="42"/>
      <c r="G20" s="64" t="s">
        <v>55</v>
      </c>
      <c r="H20" s="64"/>
      <c r="I20" s="64"/>
      <c r="J20" s="64"/>
      <c r="K20" s="64"/>
      <c r="L20" s="64"/>
      <c r="M20" s="64"/>
      <c r="N20" s="64"/>
      <c r="O20" s="64"/>
      <c r="P20" s="64"/>
      <c r="Q20" s="18"/>
      <c r="R20" s="18"/>
      <c r="S20" s="18"/>
      <c r="T20" s="18"/>
    </row>
    <row r="21" spans="1:20">
      <c r="A21" s="17"/>
      <c r="B21" s="17"/>
      <c r="C21" s="17"/>
      <c r="D21" s="31"/>
      <c r="E21" s="31"/>
      <c r="F21" s="19"/>
      <c r="G21" s="19"/>
      <c r="H21" s="19"/>
      <c r="I21" s="2"/>
      <c r="J21" s="2"/>
      <c r="K21" s="2"/>
      <c r="L21" s="2"/>
      <c r="M21" s="19"/>
      <c r="N21" s="19"/>
      <c r="O21" s="19"/>
      <c r="P21" s="19"/>
      <c r="Q21" s="19"/>
      <c r="R21" s="19"/>
      <c r="S21" s="19"/>
      <c r="T21" s="19"/>
    </row>
    <row r="22" spans="1:20" ht="28.8">
      <c r="A22" s="49" t="s">
        <v>62</v>
      </c>
      <c r="B22" s="26">
        <f>B4</f>
        <v>2023</v>
      </c>
      <c r="C22" s="26">
        <v>2022</v>
      </c>
      <c r="D22" s="26">
        <v>2021</v>
      </c>
      <c r="E22" s="26">
        <v>2020</v>
      </c>
      <c r="F22" s="26">
        <v>2019</v>
      </c>
      <c r="G22" s="26">
        <v>2018</v>
      </c>
      <c r="H22" s="26">
        <v>2017</v>
      </c>
      <c r="I22" s="26">
        <v>2016</v>
      </c>
      <c r="J22" s="26">
        <v>2015</v>
      </c>
      <c r="K22" s="26">
        <v>2014</v>
      </c>
      <c r="L22" s="26">
        <v>2013</v>
      </c>
      <c r="M22" s="26">
        <v>2012</v>
      </c>
      <c r="N22" s="26">
        <v>2011</v>
      </c>
      <c r="O22" s="26">
        <v>2010</v>
      </c>
      <c r="P22" s="26">
        <v>2009</v>
      </c>
      <c r="Q22" s="26">
        <v>2008</v>
      </c>
      <c r="R22" s="26">
        <v>2007</v>
      </c>
      <c r="S22" s="26">
        <v>2006</v>
      </c>
      <c r="T22" s="26">
        <v>2005</v>
      </c>
    </row>
    <row r="23" spans="1:20" ht="28.8">
      <c r="A23" s="10" t="s">
        <v>12</v>
      </c>
      <c r="B23" s="13">
        <v>1312273</v>
      </c>
      <c r="C23" s="13">
        <v>1210626</v>
      </c>
      <c r="D23" s="13">
        <v>1067448</v>
      </c>
      <c r="E23" s="13">
        <v>999401</v>
      </c>
      <c r="F23" s="13">
        <v>951698</v>
      </c>
      <c r="G23" s="13">
        <v>966100</v>
      </c>
      <c r="H23" s="13">
        <v>755517</v>
      </c>
      <c r="I23" s="13">
        <v>749213</v>
      </c>
      <c r="J23" s="13">
        <v>749556</v>
      </c>
      <c r="K23" s="13">
        <v>724825</v>
      </c>
      <c r="L23" s="13">
        <v>637692</v>
      </c>
      <c r="M23" s="11">
        <v>666859</v>
      </c>
      <c r="N23" s="11">
        <v>567673</v>
      </c>
      <c r="O23" s="11">
        <v>559453</v>
      </c>
      <c r="P23" s="11">
        <v>495512</v>
      </c>
      <c r="Q23" s="11">
        <v>615379</v>
      </c>
      <c r="R23" s="11">
        <v>530326</v>
      </c>
      <c r="S23" s="11">
        <v>461808</v>
      </c>
      <c r="T23" s="11">
        <v>425223</v>
      </c>
    </row>
    <row r="24" spans="1:20">
      <c r="A24" s="10" t="s">
        <v>1</v>
      </c>
      <c r="B24" s="13">
        <v>67316</v>
      </c>
      <c r="C24" s="13">
        <v>10258</v>
      </c>
      <c r="D24" s="13">
        <v>67390</v>
      </c>
      <c r="E24" s="13">
        <v>64525</v>
      </c>
      <c r="F24" s="13">
        <v>33519</v>
      </c>
      <c r="G24" s="13">
        <v>89389</v>
      </c>
      <c r="H24" s="13">
        <v>40533</v>
      </c>
      <c r="I24" s="13">
        <v>78834</v>
      </c>
      <c r="J24" s="13">
        <v>83377</v>
      </c>
      <c r="K24" s="13">
        <v>72508</v>
      </c>
      <c r="L24" s="13">
        <v>51305</v>
      </c>
      <c r="M24" s="11">
        <v>62392</v>
      </c>
      <c r="N24" s="11">
        <v>53748</v>
      </c>
      <c r="O24" s="11">
        <v>75219</v>
      </c>
      <c r="P24" s="11">
        <v>59253</v>
      </c>
      <c r="Q24" s="11">
        <v>35448</v>
      </c>
      <c r="R24" s="11">
        <v>34322</v>
      </c>
      <c r="S24" s="11">
        <v>41653</v>
      </c>
      <c r="T24" s="11">
        <v>34565</v>
      </c>
    </row>
    <row r="25" spans="1:20">
      <c r="A25" s="10" t="s">
        <v>13</v>
      </c>
      <c r="B25" s="13">
        <v>111589</v>
      </c>
      <c r="C25" s="13">
        <v>85651</v>
      </c>
      <c r="D25" s="13">
        <v>93353</v>
      </c>
      <c r="E25" s="13">
        <v>93878</v>
      </c>
      <c r="F25" s="13">
        <v>67397</v>
      </c>
      <c r="G25" s="13">
        <v>57075</v>
      </c>
      <c r="H25" s="13">
        <v>44244</v>
      </c>
      <c r="I25" s="13">
        <v>56546</v>
      </c>
      <c r="J25" s="13">
        <v>66719</v>
      </c>
      <c r="K25" s="13">
        <v>53735</v>
      </c>
      <c r="L25" s="13">
        <v>48551</v>
      </c>
      <c r="M25" s="11">
        <v>43616</v>
      </c>
      <c r="N25" s="11">
        <v>62691</v>
      </c>
      <c r="O25" s="11">
        <v>74669</v>
      </c>
      <c r="P25" s="11">
        <v>57064</v>
      </c>
      <c r="Q25" s="11">
        <v>45637</v>
      </c>
      <c r="R25" s="11">
        <v>27522</v>
      </c>
      <c r="S25" s="11">
        <v>46216</v>
      </c>
      <c r="T25" s="11">
        <v>30085</v>
      </c>
    </row>
    <row r="26" spans="1:20">
      <c r="A26" s="10" t="s">
        <v>14</v>
      </c>
      <c r="B26" s="13">
        <v>92163</v>
      </c>
      <c r="C26" s="13">
        <v>67406</v>
      </c>
      <c r="D26" s="13">
        <v>78048</v>
      </c>
      <c r="E26" s="13">
        <v>80008</v>
      </c>
      <c r="F26" s="13">
        <v>57627</v>
      </c>
      <c r="G26" s="13">
        <v>49649</v>
      </c>
      <c r="H26" s="13">
        <v>39338</v>
      </c>
      <c r="I26" s="13">
        <v>45588</v>
      </c>
      <c r="J26" s="13">
        <v>57683</v>
      </c>
      <c r="K26" s="13">
        <v>41049</v>
      </c>
      <c r="L26" s="13">
        <v>45584</v>
      </c>
      <c r="M26" s="11">
        <v>41604</v>
      </c>
      <c r="N26" s="11">
        <v>55191</v>
      </c>
      <c r="O26" s="11">
        <v>68470</v>
      </c>
      <c r="P26" s="11">
        <v>51351</v>
      </c>
      <c r="Q26" s="11">
        <v>39144</v>
      </c>
      <c r="R26" s="11">
        <v>25823</v>
      </c>
      <c r="S26" s="11">
        <v>42463</v>
      </c>
      <c r="T26" s="11">
        <v>29088</v>
      </c>
    </row>
    <row r="27" spans="1:20">
      <c r="A27" s="10" t="s">
        <v>4</v>
      </c>
      <c r="B27" s="13">
        <v>1768799</v>
      </c>
      <c r="C27" s="13">
        <v>1656791</v>
      </c>
      <c r="D27" s="13">
        <v>1516075</v>
      </c>
      <c r="E27" s="13">
        <v>1447977</v>
      </c>
      <c r="F27" s="13">
        <v>1395045</v>
      </c>
      <c r="G27" s="13">
        <v>1334900</v>
      </c>
      <c r="H27" s="13">
        <v>1247206</v>
      </c>
      <c r="I27" s="13">
        <v>1162245</v>
      </c>
      <c r="J27" s="13">
        <v>1117308</v>
      </c>
      <c r="K27" s="13">
        <v>1041911</v>
      </c>
      <c r="L27" s="13">
        <v>1009603</v>
      </c>
      <c r="M27" s="11">
        <v>1060650</v>
      </c>
      <c r="N27" s="11">
        <v>953265</v>
      </c>
      <c r="O27" s="11">
        <v>880873</v>
      </c>
      <c r="P27" s="11">
        <v>772192</v>
      </c>
      <c r="Q27" s="11">
        <v>732520</v>
      </c>
      <c r="R27" s="11">
        <v>506314</v>
      </c>
      <c r="S27" s="11">
        <v>427236</v>
      </c>
      <c r="T27" s="11">
        <v>328188</v>
      </c>
    </row>
    <row r="28" spans="1:20">
      <c r="A28" s="10" t="s">
        <v>5</v>
      </c>
      <c r="B28" s="13">
        <v>643179</v>
      </c>
      <c r="C28" s="13">
        <v>602732</v>
      </c>
      <c r="D28" s="13">
        <v>497982</v>
      </c>
      <c r="E28" s="13">
        <v>498539</v>
      </c>
      <c r="F28" s="13">
        <v>513505</v>
      </c>
      <c r="G28" s="13">
        <v>500710</v>
      </c>
      <c r="H28" s="13">
        <v>450222</v>
      </c>
      <c r="I28" s="13">
        <v>390503</v>
      </c>
      <c r="J28" s="13">
        <v>385403</v>
      </c>
      <c r="K28" s="13">
        <v>364822</v>
      </c>
      <c r="L28" s="13">
        <v>348557</v>
      </c>
      <c r="M28" s="11">
        <v>431264</v>
      </c>
      <c r="N28" s="11">
        <v>343568</v>
      </c>
      <c r="O28" s="11">
        <v>321665</v>
      </c>
      <c r="P28" s="11">
        <v>278073</v>
      </c>
      <c r="Q28" s="11">
        <v>275736</v>
      </c>
      <c r="R28" s="11">
        <v>241366</v>
      </c>
      <c r="S28" s="11">
        <v>188545</v>
      </c>
      <c r="T28" s="11">
        <v>170414</v>
      </c>
    </row>
    <row r="29" spans="1:20">
      <c r="A29" s="10" t="s">
        <v>6</v>
      </c>
      <c r="B29" s="13">
        <v>104192</v>
      </c>
      <c r="C29" s="13">
        <v>117307</v>
      </c>
      <c r="D29" s="13">
        <v>87268</v>
      </c>
      <c r="E29" s="13">
        <v>96103</v>
      </c>
      <c r="F29" s="13">
        <v>120946</v>
      </c>
      <c r="G29" s="13">
        <v>152343</v>
      </c>
      <c r="H29" s="13">
        <v>154762</v>
      </c>
      <c r="I29" s="13">
        <v>121363</v>
      </c>
      <c r="J29" s="13">
        <v>101209</v>
      </c>
      <c r="K29" s="13">
        <v>103993</v>
      </c>
      <c r="L29" s="13">
        <v>84298</v>
      </c>
      <c r="M29" s="11">
        <v>83849</v>
      </c>
      <c r="N29" s="11">
        <v>75418</v>
      </c>
      <c r="O29" s="11">
        <v>84985</v>
      </c>
      <c r="P29" s="11">
        <v>83054</v>
      </c>
      <c r="Q29" s="11">
        <v>89407</v>
      </c>
      <c r="R29" s="11">
        <v>78157</v>
      </c>
      <c r="S29" s="11">
        <v>51904</v>
      </c>
      <c r="T29" s="11">
        <v>56849</v>
      </c>
    </row>
    <row r="30" spans="1:20">
      <c r="A30" s="10" t="s">
        <v>7</v>
      </c>
      <c r="B30" s="13">
        <v>259126</v>
      </c>
      <c r="C30" s="13">
        <v>207292</v>
      </c>
      <c r="D30" s="13">
        <v>186062</v>
      </c>
      <c r="E30" s="13">
        <v>165331</v>
      </c>
      <c r="F30" s="13">
        <v>160942</v>
      </c>
      <c r="G30" s="13">
        <v>157089</v>
      </c>
      <c r="H30" s="13">
        <v>155174</v>
      </c>
      <c r="I30" s="13">
        <v>126800</v>
      </c>
      <c r="J30" s="13">
        <v>131535</v>
      </c>
      <c r="K30" s="13">
        <v>119648</v>
      </c>
      <c r="L30" s="13">
        <v>157106</v>
      </c>
      <c r="M30" s="11">
        <v>238050</v>
      </c>
      <c r="N30" s="11">
        <v>166562</v>
      </c>
      <c r="O30" s="11">
        <v>148734</v>
      </c>
      <c r="P30" s="11">
        <v>110521</v>
      </c>
      <c r="Q30" s="11">
        <v>92628</v>
      </c>
      <c r="R30" s="11">
        <v>109697</v>
      </c>
      <c r="S30" s="11">
        <v>95151</v>
      </c>
      <c r="T30" s="11">
        <v>74900</v>
      </c>
    </row>
    <row r="31" spans="1:20">
      <c r="A31" s="10" t="s">
        <v>15</v>
      </c>
      <c r="B31" s="13">
        <v>1125620</v>
      </c>
      <c r="C31" s="13">
        <v>1054059</v>
      </c>
      <c r="D31" s="13">
        <v>1018093</v>
      </c>
      <c r="E31" s="13">
        <v>949438</v>
      </c>
      <c r="F31" s="13">
        <v>881540</v>
      </c>
      <c r="G31" s="13">
        <v>834190</v>
      </c>
      <c r="H31" s="13">
        <v>796984</v>
      </c>
      <c r="I31" s="13">
        <v>771742</v>
      </c>
      <c r="J31" s="13">
        <v>731905</v>
      </c>
      <c r="K31" s="13">
        <v>677089</v>
      </c>
      <c r="L31" s="13">
        <v>661046</v>
      </c>
      <c r="M31" s="11">
        <v>629386</v>
      </c>
      <c r="N31" s="11">
        <v>609697</v>
      </c>
      <c r="O31" s="11">
        <v>559208</v>
      </c>
      <c r="P31" s="11">
        <v>494119</v>
      </c>
      <c r="Q31" s="11">
        <v>456784</v>
      </c>
      <c r="R31" s="11">
        <v>264948</v>
      </c>
      <c r="S31" s="11">
        <v>238691</v>
      </c>
      <c r="T31" s="11">
        <v>157774</v>
      </c>
    </row>
    <row r="32" spans="1:20">
      <c r="A32" s="10" t="s">
        <v>9</v>
      </c>
      <c r="B32" s="13">
        <v>8133</v>
      </c>
      <c r="C32" s="13">
        <v>8133</v>
      </c>
      <c r="D32" s="13">
        <v>8133</v>
      </c>
      <c r="E32" s="13">
        <v>8133</v>
      </c>
      <c r="F32" s="13">
        <v>8133</v>
      </c>
      <c r="G32" s="13">
        <v>8133</v>
      </c>
      <c r="H32" s="13">
        <v>8133</v>
      </c>
      <c r="I32" s="13">
        <v>8133</v>
      </c>
      <c r="J32" s="13">
        <v>8133</v>
      </c>
      <c r="K32" s="13">
        <v>8125</v>
      </c>
      <c r="L32" s="13">
        <v>8051</v>
      </c>
      <c r="M32" s="11">
        <v>8051</v>
      </c>
      <c r="N32" s="11">
        <v>8051</v>
      </c>
      <c r="O32" s="11">
        <v>8051</v>
      </c>
      <c r="P32" s="11">
        <v>7960</v>
      </c>
      <c r="Q32" s="11">
        <v>7960</v>
      </c>
      <c r="R32" s="11">
        <v>7960</v>
      </c>
      <c r="S32" s="11">
        <v>7519</v>
      </c>
      <c r="T32" s="11">
        <v>6955</v>
      </c>
    </row>
    <row r="33" spans="1:20">
      <c r="A33" s="10" t="s">
        <v>44</v>
      </c>
      <c r="B33" s="13">
        <v>56197</v>
      </c>
      <c r="C33" s="13">
        <v>52589</v>
      </c>
      <c r="D33" s="13">
        <v>48725</v>
      </c>
      <c r="E33" s="13">
        <v>42974</v>
      </c>
      <c r="F33" s="13">
        <v>44622</v>
      </c>
      <c r="G33" s="13">
        <v>43436</v>
      </c>
      <c r="H33" s="13">
        <v>38052</v>
      </c>
      <c r="I33" s="13">
        <v>35301</v>
      </c>
      <c r="J33" s="13">
        <v>31504</v>
      </c>
      <c r="K33" s="13">
        <v>29536</v>
      </c>
      <c r="L33" s="13">
        <v>28857</v>
      </c>
      <c r="M33" s="11">
        <v>22387</v>
      </c>
      <c r="N33" s="11">
        <v>18788</v>
      </c>
      <c r="O33" s="11">
        <v>18586</v>
      </c>
      <c r="P33" s="11">
        <v>19318</v>
      </c>
      <c r="Q33" s="11">
        <v>16886</v>
      </c>
      <c r="R33" s="11">
        <v>15595</v>
      </c>
      <c r="S33" s="11">
        <v>11561</v>
      </c>
      <c r="T33" s="11">
        <v>10596</v>
      </c>
    </row>
    <row r="34" spans="1:20">
      <c r="A34" s="10" t="s">
        <v>45</v>
      </c>
      <c r="B34" s="11">
        <v>123513</v>
      </c>
      <c r="C34" s="11">
        <v>62847</v>
      </c>
      <c r="D34" s="11">
        <v>116115</v>
      </c>
      <c r="E34" s="11">
        <v>107499</v>
      </c>
      <c r="F34" s="11">
        <v>78141</v>
      </c>
      <c r="G34" s="11">
        <v>132825</v>
      </c>
      <c r="H34" s="11">
        <v>78585</v>
      </c>
      <c r="I34" s="11">
        <f>I33+I24</f>
        <v>114135</v>
      </c>
      <c r="J34" s="11">
        <f t="shared" ref="J34:R34" si="1">J33+J24</f>
        <v>114881</v>
      </c>
      <c r="K34" s="11">
        <f t="shared" si="1"/>
        <v>102044</v>
      </c>
      <c r="L34" s="11">
        <f t="shared" si="1"/>
        <v>80162</v>
      </c>
      <c r="M34" s="11">
        <f t="shared" si="1"/>
        <v>84779</v>
      </c>
      <c r="N34" s="11">
        <f t="shared" si="1"/>
        <v>72536</v>
      </c>
      <c r="O34" s="11">
        <f t="shared" si="1"/>
        <v>93805</v>
      </c>
      <c r="P34" s="11">
        <f t="shared" si="1"/>
        <v>78571</v>
      </c>
      <c r="Q34" s="11">
        <f t="shared" si="1"/>
        <v>52334</v>
      </c>
      <c r="R34" s="11">
        <f t="shared" si="1"/>
        <v>49917</v>
      </c>
      <c r="S34" s="11">
        <f>S33+S24</f>
        <v>53214</v>
      </c>
      <c r="T34" s="11">
        <f>T33+T24</f>
        <v>45161</v>
      </c>
    </row>
    <row r="35" spans="1:20">
      <c r="A35" s="10" t="s">
        <v>46</v>
      </c>
      <c r="B35" s="13">
        <v>91668</v>
      </c>
      <c r="C35" s="38">
        <v>176166</v>
      </c>
      <c r="D35" s="13">
        <v>246925</v>
      </c>
      <c r="E35" s="13">
        <v>115561</v>
      </c>
      <c r="F35" s="13">
        <v>55019</v>
      </c>
      <c r="G35" s="13">
        <v>72207</v>
      </c>
      <c r="H35" s="13">
        <v>109429</v>
      </c>
      <c r="I35" s="13">
        <v>110005</v>
      </c>
      <c r="J35" s="13">
        <v>125527</v>
      </c>
      <c r="K35" s="13">
        <v>92865</v>
      </c>
      <c r="L35" s="13">
        <v>95274</v>
      </c>
      <c r="M35" s="11">
        <v>154065</v>
      </c>
      <c r="N35" s="11">
        <v>74719</v>
      </c>
      <c r="O35" s="11">
        <v>51112</v>
      </c>
      <c r="P35" s="11">
        <v>32267</v>
      </c>
      <c r="Q35" s="11">
        <v>86620</v>
      </c>
      <c r="R35" s="11">
        <v>63083</v>
      </c>
      <c r="S35" s="11">
        <v>59644</v>
      </c>
      <c r="T35" s="11">
        <v>39862</v>
      </c>
    </row>
    <row r="36" spans="1:20">
      <c r="A36" s="10" t="s">
        <v>10</v>
      </c>
      <c r="B36" s="13">
        <v>8133349</v>
      </c>
      <c r="C36" s="13">
        <v>8133349</v>
      </c>
      <c r="D36" s="13">
        <v>8133349</v>
      </c>
      <c r="E36" s="13">
        <v>8133349</v>
      </c>
      <c r="F36" s="13">
        <v>8133349</v>
      </c>
      <c r="G36" s="13">
        <v>8133349</v>
      </c>
      <c r="H36" s="13">
        <v>8133349</v>
      </c>
      <c r="I36" s="13">
        <v>8133349</v>
      </c>
      <c r="J36" s="13">
        <v>8133349</v>
      </c>
      <c r="K36" s="13">
        <v>8125590</v>
      </c>
      <c r="L36" s="13">
        <v>8051637</v>
      </c>
      <c r="M36" s="11">
        <v>8051637</v>
      </c>
      <c r="N36" s="11">
        <v>8051637</v>
      </c>
      <c r="O36" s="11">
        <v>8051637</v>
      </c>
      <c r="P36" s="11">
        <v>7960596</v>
      </c>
      <c r="Q36" s="11">
        <v>7960596</v>
      </c>
      <c r="R36" s="11">
        <v>7960596</v>
      </c>
      <c r="S36" s="11">
        <v>7518770</v>
      </c>
      <c r="T36" s="11">
        <v>6955095</v>
      </c>
    </row>
    <row r="37" spans="1:20" ht="28.8">
      <c r="A37" s="10" t="s">
        <v>11</v>
      </c>
      <c r="B37" s="15">
        <v>4</v>
      </c>
      <c r="C37" s="15">
        <v>4</v>
      </c>
      <c r="D37" s="15">
        <v>3</v>
      </c>
      <c r="E37" s="15">
        <v>1.5</v>
      </c>
      <c r="F37" s="15">
        <v>1.5</v>
      </c>
      <c r="G37" s="15">
        <v>1.5</v>
      </c>
      <c r="H37" s="15">
        <v>1.5</v>
      </c>
      <c r="I37" s="16">
        <v>0</v>
      </c>
      <c r="J37" s="16">
        <v>0</v>
      </c>
      <c r="K37" s="16">
        <v>1.5</v>
      </c>
      <c r="L37" s="16">
        <v>1.5</v>
      </c>
      <c r="M37" s="15">
        <v>1.5</v>
      </c>
      <c r="N37" s="15">
        <v>0</v>
      </c>
      <c r="O37" s="15">
        <v>0</v>
      </c>
      <c r="P37" s="15">
        <v>0</v>
      </c>
      <c r="Q37" s="15">
        <v>0</v>
      </c>
      <c r="R37" s="15">
        <v>0</v>
      </c>
      <c r="S37" s="15">
        <v>0</v>
      </c>
      <c r="T37" s="15">
        <v>0</v>
      </c>
    </row>
    <row r="38" spans="1:20" s="8" customFormat="1">
      <c r="A38" s="45"/>
      <c r="B38" s="45"/>
      <c r="C38" s="45"/>
      <c r="D38" s="46"/>
      <c r="E38" s="46"/>
      <c r="F38" s="30"/>
      <c r="G38" s="30"/>
      <c r="H38" s="30"/>
      <c r="I38" s="2"/>
      <c r="J38" s="2"/>
      <c r="K38" s="2"/>
      <c r="L38" s="2"/>
      <c r="M38" s="18"/>
      <c r="N38" s="18"/>
      <c r="O38" s="18"/>
      <c r="P38" s="18"/>
      <c r="Q38" s="18"/>
      <c r="R38" s="18"/>
      <c r="S38" s="18"/>
      <c r="T38" s="18"/>
    </row>
    <row r="39" spans="1:20" s="8" customFormat="1">
      <c r="A39" s="45"/>
      <c r="B39" s="45"/>
      <c r="C39" s="45"/>
      <c r="D39" s="46"/>
      <c r="E39" s="46"/>
      <c r="F39" s="30"/>
      <c r="G39" s="30"/>
      <c r="H39" s="30"/>
      <c r="I39" s="2"/>
      <c r="J39" s="2"/>
      <c r="K39" s="2"/>
      <c r="L39" s="2"/>
      <c r="M39" s="18"/>
      <c r="N39" s="18"/>
      <c r="O39" s="18"/>
      <c r="P39" s="18"/>
      <c r="Q39" s="18"/>
      <c r="R39" s="18"/>
      <c r="S39" s="18"/>
      <c r="T39" s="18"/>
    </row>
    <row r="40" spans="1:20" s="8" customFormat="1">
      <c r="A40" s="45"/>
      <c r="B40" s="45"/>
      <c r="C40" s="45"/>
      <c r="D40" s="46"/>
      <c r="E40" s="46"/>
      <c r="F40" s="30"/>
      <c r="G40" s="30"/>
      <c r="H40" s="30"/>
      <c r="I40" s="2"/>
      <c r="J40" s="2"/>
      <c r="K40" s="2"/>
      <c r="L40" s="2"/>
      <c r="M40" s="18"/>
      <c r="N40" s="18"/>
      <c r="O40" s="18"/>
      <c r="P40" s="18"/>
      <c r="Q40" s="18"/>
      <c r="R40" s="18"/>
      <c r="S40" s="18"/>
      <c r="T40" s="18"/>
    </row>
    <row r="41" spans="1:20" s="8" customFormat="1">
      <c r="A41" s="45"/>
      <c r="B41" s="45"/>
      <c r="C41" s="45"/>
      <c r="D41" s="46"/>
      <c r="E41" s="46"/>
      <c r="F41" s="30"/>
      <c r="G41" s="30"/>
      <c r="H41" s="30"/>
      <c r="I41" s="2"/>
      <c r="J41" s="2"/>
      <c r="K41" s="2"/>
      <c r="L41" s="2"/>
      <c r="M41" s="18"/>
      <c r="N41" s="18"/>
      <c r="O41" s="18"/>
      <c r="P41" s="18"/>
      <c r="Q41" s="18"/>
      <c r="R41" s="18"/>
      <c r="S41" s="18"/>
      <c r="T41" s="18"/>
    </row>
    <row r="42" spans="1:20" s="8" customFormat="1">
      <c r="A42" s="45"/>
      <c r="B42" s="45"/>
      <c r="C42" s="45"/>
      <c r="D42" s="46"/>
      <c r="E42" s="46"/>
      <c r="F42" s="30"/>
      <c r="G42" s="30"/>
      <c r="H42" s="30"/>
      <c r="I42" s="2"/>
      <c r="J42" s="2"/>
      <c r="K42" s="2"/>
      <c r="L42" s="2"/>
      <c r="M42" s="18"/>
      <c r="N42" s="18"/>
      <c r="O42" s="18"/>
      <c r="P42" s="18"/>
      <c r="Q42" s="18"/>
      <c r="R42" s="18"/>
      <c r="S42" s="18"/>
      <c r="T42" s="18"/>
    </row>
    <row r="43" spans="1:20" s="8" customFormat="1">
      <c r="A43" s="45"/>
      <c r="B43" s="45"/>
      <c r="C43" s="45"/>
      <c r="D43" s="46"/>
      <c r="E43" s="46"/>
      <c r="F43" s="30"/>
      <c r="G43" s="30"/>
      <c r="H43" s="30"/>
      <c r="I43" s="2"/>
      <c r="J43" s="2"/>
      <c r="K43" s="2"/>
      <c r="L43" s="2"/>
      <c r="M43" s="18"/>
      <c r="N43" s="18"/>
      <c r="O43" s="18"/>
      <c r="P43" s="18"/>
      <c r="Q43" s="18"/>
      <c r="R43" s="18"/>
      <c r="S43" s="18"/>
      <c r="T43" s="18"/>
    </row>
    <row r="44" spans="1:20" s="8" customFormat="1">
      <c r="A44" s="39"/>
      <c r="B44" s="39"/>
      <c r="C44" s="39"/>
      <c r="D44" s="44"/>
      <c r="E44" s="44"/>
      <c r="F44" s="51"/>
      <c r="G44" s="51"/>
      <c r="H44" s="51"/>
      <c r="I44" s="2"/>
      <c r="J44" s="2"/>
      <c r="K44" s="2"/>
      <c r="L44" s="2"/>
      <c r="M44" s="2"/>
      <c r="N44" s="2"/>
      <c r="O44" s="2"/>
      <c r="P44" s="2"/>
      <c r="Q44" s="2"/>
      <c r="R44" s="2"/>
      <c r="S44" s="2"/>
      <c r="T44" s="2"/>
    </row>
    <row r="45" spans="1:20" s="8" customFormat="1">
      <c r="A45" s="39"/>
      <c r="B45" s="39"/>
      <c r="C45" s="39"/>
      <c r="D45" s="44"/>
      <c r="E45" s="44"/>
      <c r="F45" s="51"/>
      <c r="G45" s="51"/>
      <c r="H45" s="51"/>
      <c r="I45" s="2"/>
      <c r="J45" s="2"/>
      <c r="K45" s="2"/>
      <c r="L45" s="2"/>
      <c r="M45" s="2"/>
      <c r="N45" s="2"/>
      <c r="O45" s="2"/>
      <c r="P45" s="2"/>
      <c r="Q45" s="2"/>
      <c r="R45" s="2"/>
      <c r="S45" s="2"/>
      <c r="T45" s="2"/>
    </row>
    <row r="46" spans="1:20" s="55" customFormat="1">
      <c r="A46" s="47" t="s">
        <v>49</v>
      </c>
      <c r="B46" s="47">
        <v>4.5284000000000004</v>
      </c>
      <c r="C46" s="47">
        <v>4.6882999999999999</v>
      </c>
      <c r="D46" s="48">
        <v>4.5775000000000006</v>
      </c>
      <c r="E46" s="48">
        <v>4.4741999999999997</v>
      </c>
      <c r="F46" s="53" t="s">
        <v>58</v>
      </c>
      <c r="G46" s="48">
        <v>4.2668999999999997</v>
      </c>
      <c r="H46" s="53">
        <v>4.2446999999999999</v>
      </c>
      <c r="I46" s="54">
        <v>4.3757000000000001</v>
      </c>
      <c r="J46" s="54">
        <v>4.1848000000000001</v>
      </c>
      <c r="K46" s="54">
        <v>4.1893000000000002</v>
      </c>
      <c r="L46" s="54">
        <v>4.2110000000000003</v>
      </c>
      <c r="M46" s="54">
        <v>4.1736000000000004</v>
      </c>
      <c r="N46" s="54">
        <v>4.1401000000000003</v>
      </c>
      <c r="O46" s="54">
        <v>4.0044000000000004</v>
      </c>
      <c r="P46" s="54">
        <v>4.3406000000000002</v>
      </c>
      <c r="Q46" s="54">
        <v>3.5320999999999998</v>
      </c>
      <c r="R46" s="54">
        <v>3.7768000000000002</v>
      </c>
      <c r="S46" s="54">
        <v>3.8990999999999998</v>
      </c>
      <c r="T46" s="54">
        <v>4.0232999999999999</v>
      </c>
    </row>
    <row r="47" spans="1:20" s="55" customFormat="1">
      <c r="A47" s="47" t="s">
        <v>50</v>
      </c>
      <c r="B47" s="47">
        <v>4.3479999999999999</v>
      </c>
      <c r="C47" s="47">
        <v>4.6898999999999997</v>
      </c>
      <c r="D47" s="48">
        <v>4.5994000000000002</v>
      </c>
      <c r="E47" s="48">
        <v>4.6147999999999998</v>
      </c>
      <c r="F47" s="56" t="s">
        <v>57</v>
      </c>
      <c r="G47" s="48">
        <v>4.3</v>
      </c>
      <c r="H47" s="53">
        <v>4.1708999999999996</v>
      </c>
      <c r="I47" s="57">
        <v>4.4240000000000004</v>
      </c>
      <c r="J47" s="54">
        <v>4.2614999999999998</v>
      </c>
      <c r="K47" s="54">
        <v>4.2622999999999998</v>
      </c>
      <c r="L47" s="54">
        <v>4.1471999999999998</v>
      </c>
      <c r="M47" s="54">
        <v>4.0881999999999996</v>
      </c>
      <c r="N47" s="54">
        <v>4.4168000000000003</v>
      </c>
      <c r="O47" s="54">
        <v>3.9603000000000002</v>
      </c>
      <c r="P47" s="54">
        <v>4.1082000000000001</v>
      </c>
      <c r="Q47" s="54">
        <v>4.1723999999999997</v>
      </c>
      <c r="R47" s="54">
        <v>3.5819999999999999</v>
      </c>
      <c r="S47" s="54">
        <v>3.8311999999999999</v>
      </c>
      <c r="T47" s="54">
        <v>3.8597999999999999</v>
      </c>
    </row>
    <row r="48" spans="1:20" ht="28.8">
      <c r="A48" s="24" t="s">
        <v>39</v>
      </c>
      <c r="B48" s="26">
        <f>B4</f>
        <v>2023</v>
      </c>
      <c r="C48" s="24"/>
      <c r="D48" s="26">
        <v>2021</v>
      </c>
      <c r="E48" s="26">
        <v>2020</v>
      </c>
      <c r="F48" s="26">
        <v>2019</v>
      </c>
      <c r="G48" s="26" t="str">
        <f>G4</f>
        <v>2018*</v>
      </c>
      <c r="H48" s="26" t="str">
        <f>H4</f>
        <v>2017*</v>
      </c>
      <c r="I48" s="26">
        <v>2016</v>
      </c>
      <c r="J48" s="26">
        <v>2015</v>
      </c>
      <c r="K48" s="26">
        <v>2014</v>
      </c>
      <c r="L48" s="26">
        <v>2013</v>
      </c>
      <c r="M48" s="26">
        <v>2012</v>
      </c>
      <c r="N48" s="26">
        <v>2011</v>
      </c>
      <c r="O48" s="26">
        <v>2010</v>
      </c>
      <c r="P48" s="26">
        <v>2009</v>
      </c>
      <c r="Q48" s="26">
        <v>2008</v>
      </c>
      <c r="R48" s="26">
        <v>2007</v>
      </c>
      <c r="S48" s="26">
        <v>2006</v>
      </c>
      <c r="T48" s="26">
        <v>2005</v>
      </c>
    </row>
    <row r="49" spans="1:20">
      <c r="A49" s="10" t="s">
        <v>0</v>
      </c>
      <c r="B49" s="13">
        <f>B5/B46</f>
        <v>400989.09106969344</v>
      </c>
      <c r="C49" s="13">
        <f>C5/C46</f>
        <v>396458.20446643775</v>
      </c>
      <c r="D49" s="13">
        <f>D5/D46</f>
        <v>355466.73948661931</v>
      </c>
      <c r="E49" s="13">
        <f>E5/E46</f>
        <v>343469.89405927318</v>
      </c>
      <c r="F49" s="13">
        <f>F5/$F$46</f>
        <v>334144.54414431169</v>
      </c>
      <c r="G49" s="13">
        <f>G5/$G$46</f>
        <v>320986.89915395255</v>
      </c>
      <c r="H49" s="13">
        <f>H5/$H$46</f>
        <v>265062.31300209672</v>
      </c>
      <c r="I49" s="13">
        <f>I5/$I$46</f>
        <v>254316.56649221838</v>
      </c>
      <c r="J49" s="13">
        <v>270402.40871726244</v>
      </c>
      <c r="K49" s="13">
        <v>247857.87601747309</v>
      </c>
      <c r="L49" s="13">
        <v>222981.71455711231</v>
      </c>
      <c r="M49" s="11">
        <v>211777.84167145868</v>
      </c>
      <c r="N49" s="11">
        <v>189766.67230260136</v>
      </c>
      <c r="O49" s="11">
        <v>190131.10578363799</v>
      </c>
      <c r="P49" s="11">
        <v>168041.9757637193</v>
      </c>
      <c r="Q49" s="11">
        <v>198455.59299000597</v>
      </c>
      <c r="R49" s="11">
        <v>153846.64266045328</v>
      </c>
      <c r="S49" s="11">
        <v>126067.55405093484</v>
      </c>
      <c r="T49" s="11">
        <v>110354.68396589864</v>
      </c>
    </row>
    <row r="50" spans="1:20">
      <c r="A50" s="10" t="s">
        <v>1</v>
      </c>
      <c r="B50" s="13">
        <f>B6/B46</f>
        <v>21257.176927833229</v>
      </c>
      <c r="C50" s="13">
        <f>C6/C46</f>
        <v>31483.906746581917</v>
      </c>
      <c r="D50" s="13">
        <f>D6/D46</f>
        <v>40901.583833970501</v>
      </c>
      <c r="E50" s="13">
        <f>E6/E46</f>
        <v>42814.581377676455</v>
      </c>
      <c r="F50" s="13">
        <f>F6/$F$46</f>
        <v>33330.931238086385</v>
      </c>
      <c r="G50" s="13">
        <f>G6/$G$46</f>
        <v>20516.768614216413</v>
      </c>
      <c r="H50" s="13">
        <f>H6/$H$46</f>
        <v>13749.852757556482</v>
      </c>
      <c r="I50" s="13">
        <f>I6/$I$46</f>
        <v>26714.12573988162</v>
      </c>
      <c r="J50" s="13">
        <v>27009.176065761803</v>
      </c>
      <c r="K50" s="13">
        <v>23519.203685579927</v>
      </c>
      <c r="L50" s="13">
        <v>8180.0047494656847</v>
      </c>
      <c r="M50" s="11">
        <v>7371.8133026643654</v>
      </c>
      <c r="N50" s="11">
        <v>9367.6481244414372</v>
      </c>
      <c r="O50" s="11">
        <v>6197.9322744980518</v>
      </c>
      <c r="P50" s="11">
        <v>3311.2933695802421</v>
      </c>
      <c r="Q50" s="11">
        <v>13000.481300076442</v>
      </c>
      <c r="R50" s="11">
        <v>11651.66278330862</v>
      </c>
      <c r="S50" s="11">
        <v>11682.439537329128</v>
      </c>
      <c r="T50" s="11">
        <v>6799.3935326721848</v>
      </c>
    </row>
    <row r="51" spans="1:20">
      <c r="A51" s="10" t="s">
        <v>2</v>
      </c>
      <c r="B51" s="13">
        <f>B7/B46</f>
        <v>33635.500397491385</v>
      </c>
      <c r="C51" s="13">
        <f>C7/C46</f>
        <v>32712.71036409786</v>
      </c>
      <c r="D51" s="13">
        <f>D7/D46</f>
        <v>38075.368651010373</v>
      </c>
      <c r="E51" s="13">
        <f>E7/E46</f>
        <v>36711.367395288544</v>
      </c>
      <c r="F51" s="13">
        <f>F7/$F$46</f>
        <v>33095.215956111395</v>
      </c>
      <c r="G51" s="13">
        <f>G7/$G$46</f>
        <v>14642.949213714875</v>
      </c>
      <c r="H51" s="13">
        <f>H7/$H$46</f>
        <v>20531.25073621222</v>
      </c>
      <c r="I51" s="13">
        <f>I7/$I$46</f>
        <v>23945.197339854192</v>
      </c>
      <c r="J51" s="13">
        <v>25838.510800994074</v>
      </c>
      <c r="K51" s="13">
        <v>22098.441267037451</v>
      </c>
      <c r="L51" s="13">
        <v>8720.9688909997622</v>
      </c>
      <c r="M51" s="11">
        <v>9521.0369944412487</v>
      </c>
      <c r="N51" s="11">
        <v>9604.5989227313348</v>
      </c>
      <c r="O51" s="11">
        <v>6237.8883228448703</v>
      </c>
      <c r="P51" s="11">
        <v>4254.0201815417222</v>
      </c>
      <c r="Q51" s="11">
        <v>69228.221171541009</v>
      </c>
      <c r="R51" s="11">
        <v>12052.266468968439</v>
      </c>
      <c r="S51" s="11">
        <v>13996.050370598345</v>
      </c>
      <c r="T51" s="11">
        <v>6038.3267467004698</v>
      </c>
    </row>
    <row r="52" spans="1:20" ht="28.8">
      <c r="A52" s="10" t="s">
        <v>3</v>
      </c>
      <c r="B52" s="13">
        <f t="shared" ref="B52" si="2">B8/B46</f>
        <v>22217.118629096367</v>
      </c>
      <c r="C52" s="13">
        <f t="shared" ref="C52:E53" si="3">C8/C46</f>
        <v>23003.647377514237</v>
      </c>
      <c r="D52" s="13">
        <f t="shared" si="3"/>
        <v>26878.86400873839</v>
      </c>
      <c r="E52" s="13">
        <f t="shared" si="3"/>
        <v>26961.467971927945</v>
      </c>
      <c r="F52" s="13">
        <f>F8/$F$46</f>
        <v>24372.588218885117</v>
      </c>
      <c r="G52" s="13">
        <f>G8/$G$46</f>
        <v>7175.2326044669435</v>
      </c>
      <c r="H52" s="13">
        <f>H8/$H$46</f>
        <v>15225.104247650012</v>
      </c>
      <c r="I52" s="13">
        <f>I8/$I$46</f>
        <v>16690.815183856295</v>
      </c>
      <c r="J52" s="13">
        <v>19033.406614414071</v>
      </c>
      <c r="K52" s="13">
        <v>16206.526149953452</v>
      </c>
      <c r="L52" s="13">
        <v>5955.1175492757056</v>
      </c>
      <c r="M52" s="11">
        <v>9742.1889975081449</v>
      </c>
      <c r="N52" s="11">
        <v>8757.517934349411</v>
      </c>
      <c r="O52" s="11">
        <v>10917.24103486165</v>
      </c>
      <c r="P52" s="11">
        <v>7442.7498502511171</v>
      </c>
      <c r="Q52" s="11">
        <v>56376.093542085451</v>
      </c>
      <c r="R52" s="11">
        <v>11324.401609828426</v>
      </c>
      <c r="S52" s="11">
        <v>13531.327742299505</v>
      </c>
      <c r="T52" s="11">
        <v>6972.3858524097141</v>
      </c>
    </row>
    <row r="53" spans="1:20">
      <c r="A53" s="10" t="s">
        <v>4</v>
      </c>
      <c r="B53" s="13">
        <f t="shared" ref="B53" si="4">B9/B47</f>
        <v>520669.0432382705</v>
      </c>
      <c r="C53" s="13">
        <f t="shared" si="3"/>
        <v>484441.4593061686</v>
      </c>
      <c r="D53" s="13">
        <f t="shared" si="3"/>
        <v>458809.40992303344</v>
      </c>
      <c r="E53" s="13">
        <f t="shared" si="3"/>
        <v>434159.22683539917</v>
      </c>
      <c r="F53" s="13">
        <f t="shared" ref="F53:F58" si="5">F9/$F$47</f>
        <v>432713.63156040863</v>
      </c>
      <c r="G53" s="13">
        <f t="shared" ref="G53:G58" si="6">G9/$G$47</f>
        <v>387429.06976744189</v>
      </c>
      <c r="H53" s="13">
        <f>H9/$H$47</f>
        <v>361661.0323910907</v>
      </c>
      <c r="I53" s="13">
        <f t="shared" ref="I53:I58" si="7">I9/$I$47</f>
        <v>326599.23146473779</v>
      </c>
      <c r="J53" s="13">
        <v>306189.83925847709</v>
      </c>
      <c r="K53" s="13">
        <v>285422.1898974732</v>
      </c>
      <c r="L53" s="13">
        <v>275439.09143518523</v>
      </c>
      <c r="M53" s="11">
        <v>280500.70935864199</v>
      </c>
      <c r="N53" s="11">
        <v>231496.55859445751</v>
      </c>
      <c r="O53" s="11">
        <v>244452.44047168142</v>
      </c>
      <c r="P53" s="11">
        <v>217882.7710432793</v>
      </c>
      <c r="Q53" s="11">
        <v>219357.44415684021</v>
      </c>
      <c r="R53" s="11">
        <v>155915.41038525963</v>
      </c>
      <c r="S53" s="11">
        <v>120473.74190854041</v>
      </c>
      <c r="T53" s="11">
        <v>89861.391781957616</v>
      </c>
    </row>
    <row r="54" spans="1:20">
      <c r="A54" s="10" t="s">
        <v>5</v>
      </c>
      <c r="B54" s="13">
        <f>B10/B47</f>
        <v>217036.10855565779</v>
      </c>
      <c r="C54" s="13">
        <f>C10/C47</f>
        <v>211580.63071707287</v>
      </c>
      <c r="D54" s="13">
        <f>D10/D47</f>
        <v>198479.36687394007</v>
      </c>
      <c r="E54" s="13">
        <f>E10/E47</f>
        <v>196110.55733726273</v>
      </c>
      <c r="F54" s="13">
        <f t="shared" si="5"/>
        <v>204756.36961371376</v>
      </c>
      <c r="G54" s="13">
        <f t="shared" si="6"/>
        <v>183683.02325581395</v>
      </c>
      <c r="H54" s="13">
        <f t="shared" ref="H54:H59" si="8">H10/$H$47</f>
        <v>157582.77589968595</v>
      </c>
      <c r="I54" s="13">
        <f t="shared" si="7"/>
        <v>131738.4719710669</v>
      </c>
      <c r="J54" s="13">
        <v>123019.35938049982</v>
      </c>
      <c r="K54" s="13">
        <v>121029.02188959013</v>
      </c>
      <c r="L54" s="13">
        <v>121670.04243827162</v>
      </c>
      <c r="M54" s="11">
        <v>127635.87887089673</v>
      </c>
      <c r="N54" s="11">
        <v>93421.255207389957</v>
      </c>
      <c r="O54" s="11">
        <v>96941.140822664951</v>
      </c>
      <c r="P54" s="11">
        <v>82953.604985151644</v>
      </c>
      <c r="Q54" s="11">
        <v>91331.847378007864</v>
      </c>
      <c r="R54" s="11">
        <v>71945.561139028476</v>
      </c>
      <c r="S54" s="11">
        <v>53397.368970557531</v>
      </c>
      <c r="T54" s="11">
        <v>48053.007927871913</v>
      </c>
    </row>
    <row r="55" spans="1:20">
      <c r="A55" s="10" t="s">
        <v>6</v>
      </c>
      <c r="B55" s="13">
        <f>B11/B47</f>
        <v>51177.092916283349</v>
      </c>
      <c r="C55" s="13">
        <f>C11/C47</f>
        <v>54645.728053903069</v>
      </c>
      <c r="D55" s="13">
        <f>D11/D47</f>
        <v>53051.70239596469</v>
      </c>
      <c r="E55" s="13">
        <f>E11/E47</f>
        <v>54700.095345410424</v>
      </c>
      <c r="F55" s="13">
        <f t="shared" si="5"/>
        <v>60432.311846894452</v>
      </c>
      <c r="G55" s="13">
        <f t="shared" si="6"/>
        <v>53531.162790697679</v>
      </c>
      <c r="H55" s="13">
        <f t="shared" si="8"/>
        <v>56982.425855330992</v>
      </c>
      <c r="I55" s="13">
        <f t="shared" si="7"/>
        <v>44511.98010849909</v>
      </c>
      <c r="J55" s="13">
        <v>35829.168133286403</v>
      </c>
      <c r="K55" s="13">
        <v>37894.094737583</v>
      </c>
      <c r="L55" s="13">
        <v>36625.9162808642</v>
      </c>
      <c r="M55" s="11">
        <v>33380.705444939093</v>
      </c>
      <c r="N55" s="11">
        <v>31033.553704039121</v>
      </c>
      <c r="O55" s="11">
        <v>34252.960634295378</v>
      </c>
      <c r="P55" s="11">
        <v>33742.02813884426</v>
      </c>
      <c r="Q55" s="11">
        <v>38063.704342824276</v>
      </c>
      <c r="R55" s="11">
        <v>24331.379117811281</v>
      </c>
      <c r="S55" s="11">
        <v>15140.948005846732</v>
      </c>
      <c r="T55" s="11">
        <v>16279.599979273538</v>
      </c>
    </row>
    <row r="56" spans="1:20">
      <c r="A56" s="10" t="s">
        <v>7</v>
      </c>
      <c r="B56" s="13">
        <f>B12/B47</f>
        <v>165859.01563937444</v>
      </c>
      <c r="C56" s="13">
        <f>C12/C47</f>
        <v>156934.90266316981</v>
      </c>
      <c r="D56" s="13">
        <f>D12/D47</f>
        <v>145427.66447797537</v>
      </c>
      <c r="E56" s="13">
        <f>E12/E47</f>
        <v>141410.46199185229</v>
      </c>
      <c r="F56" s="13">
        <f t="shared" si="5"/>
        <v>144324.05776681931</v>
      </c>
      <c r="G56" s="13">
        <f t="shared" si="6"/>
        <v>130151.86046511629</v>
      </c>
      <c r="H56" s="13">
        <f t="shared" si="8"/>
        <v>100600.35004435494</v>
      </c>
      <c r="I56" s="13">
        <f t="shared" si="7"/>
        <v>87226.491862567811</v>
      </c>
      <c r="J56" s="13">
        <v>87190.191247213428</v>
      </c>
      <c r="K56" s="13">
        <v>83134.927152007134</v>
      </c>
      <c r="L56" s="13">
        <v>85044.126157407416</v>
      </c>
      <c r="M56" s="11">
        <v>94255.173425957648</v>
      </c>
      <c r="N56" s="11">
        <v>62387.701503350836</v>
      </c>
      <c r="O56" s="11">
        <v>62688.180188369566</v>
      </c>
      <c r="P56" s="11">
        <v>49211.576846307384</v>
      </c>
      <c r="Q56" s="11">
        <v>53268.143035183595</v>
      </c>
      <c r="R56" s="11">
        <v>47614.182021217202</v>
      </c>
      <c r="S56" s="11">
        <v>38256.420964710793</v>
      </c>
      <c r="T56" s="11">
        <v>31773.407948598375</v>
      </c>
    </row>
    <row r="57" spans="1:20">
      <c r="A57" s="10" t="s">
        <v>8</v>
      </c>
      <c r="B57" s="13">
        <f>B13/B47</f>
        <v>304682.38270469184</v>
      </c>
      <c r="C57" s="13">
        <f>C13/C47</f>
        <v>272397.9189321734</v>
      </c>
      <c r="D57" s="13">
        <f>D13/D47</f>
        <v>257840.58790276991</v>
      </c>
      <c r="E57" s="13">
        <f>E13/E47</f>
        <v>234038.09482534457</v>
      </c>
      <c r="F57" s="13">
        <f t="shared" si="5"/>
        <v>223581.77762122816</v>
      </c>
      <c r="G57" s="13">
        <f t="shared" si="6"/>
        <v>199568.83720930232</v>
      </c>
      <c r="H57" s="13">
        <f t="shared" si="8"/>
        <v>200211.46515140618</v>
      </c>
      <c r="I57" s="13">
        <f t="shared" si="7"/>
        <v>191551.3110307414</v>
      </c>
      <c r="J57" s="13">
        <v>180114.74832805351</v>
      </c>
      <c r="K57" s="13">
        <v>161487.45982216176</v>
      </c>
      <c r="L57" s="13">
        <v>151027.92245370371</v>
      </c>
      <c r="M57" s="11">
        <v>152052.98175236047</v>
      </c>
      <c r="N57" s="11">
        <v>135925.10414779931</v>
      </c>
      <c r="O57" s="11">
        <v>145177.63805772288</v>
      </c>
      <c r="P57" s="11">
        <v>130779.9036074193</v>
      </c>
      <c r="Q57" s="11">
        <v>118922.92205924648</v>
      </c>
      <c r="R57" s="11">
        <v>79997.766610831939</v>
      </c>
      <c r="S57" s="11">
        <v>63270.776780121108</v>
      </c>
      <c r="T57" s="11">
        <v>38089.797398828952</v>
      </c>
    </row>
    <row r="58" spans="1:20">
      <c r="A58" s="10" t="s">
        <v>9</v>
      </c>
      <c r="B58" s="13">
        <f>B14/B47</f>
        <v>1870.5151793928244</v>
      </c>
      <c r="C58" s="13">
        <f>C14/C47</f>
        <v>1734.152114117572</v>
      </c>
      <c r="D58" s="13">
        <f>D14/D47</f>
        <v>1768.274122711658</v>
      </c>
      <c r="E58" s="13">
        <f>E14/E47</f>
        <v>1762.3732339429662</v>
      </c>
      <c r="F58" s="13">
        <f t="shared" si="5"/>
        <v>1909.8274040154986</v>
      </c>
      <c r="G58" s="13">
        <f t="shared" si="6"/>
        <v>1891.3953488372094</v>
      </c>
      <c r="H58" s="13">
        <f t="shared" si="8"/>
        <v>1949.9388621160901</v>
      </c>
      <c r="I58" s="13">
        <f t="shared" si="7"/>
        <v>1838.3815551537068</v>
      </c>
      <c r="J58" s="13">
        <v>1908.4829285462865</v>
      </c>
      <c r="K58" s="13">
        <v>1906.2478004833072</v>
      </c>
      <c r="L58" s="13">
        <v>1941.3097993827162</v>
      </c>
      <c r="M58" s="11">
        <v>1969.3263538965805</v>
      </c>
      <c r="N58" s="11">
        <v>1822.8128962144538</v>
      </c>
      <c r="O58" s="11">
        <v>2032.9267984748628</v>
      </c>
      <c r="P58" s="11">
        <v>1937.5882381578306</v>
      </c>
      <c r="Q58" s="11">
        <v>1907.7749017352126</v>
      </c>
      <c r="R58" s="11">
        <v>2222.2222222222222</v>
      </c>
      <c r="S58" s="11">
        <v>1962.5704740029234</v>
      </c>
      <c r="T58" s="11">
        <v>1801.9068345510132</v>
      </c>
    </row>
    <row r="59" spans="1:20">
      <c r="A59" s="10" t="s">
        <v>44</v>
      </c>
      <c r="B59" s="7">
        <f>B15/B46</f>
        <v>21139.696139916967</v>
      </c>
      <c r="C59" s="7">
        <f>C15/C46</f>
        <v>20006.398907919716</v>
      </c>
      <c r="D59" s="7">
        <f>D15/D46</f>
        <v>20119.934462042598</v>
      </c>
      <c r="E59" s="7">
        <f>E15/E46</f>
        <v>19286.352867551741</v>
      </c>
      <c r="F59" s="7">
        <f>F15/$F$46</f>
        <v>19742.665860802455</v>
      </c>
      <c r="G59" s="7">
        <f>G15/$G$46</f>
        <v>15281.586163256698</v>
      </c>
      <c r="H59" s="7">
        <f t="shared" si="8"/>
        <v>15418.49480927378</v>
      </c>
      <c r="I59" s="13">
        <f>I15/I46</f>
        <v>14399.524647484974</v>
      </c>
      <c r="J59" s="13">
        <f t="shared" ref="J59:S59" si="9">J15/J46</f>
        <v>12780.300133817625</v>
      </c>
      <c r="K59" s="13">
        <f t="shared" si="9"/>
        <v>12980.688897906572</v>
      </c>
      <c r="L59" s="13">
        <f t="shared" si="9"/>
        <v>15315.839468059843</v>
      </c>
      <c r="M59" s="13">
        <f t="shared" si="9"/>
        <v>12776.979106766339</v>
      </c>
      <c r="N59" s="13">
        <f t="shared" si="9"/>
        <v>10155.310258206322</v>
      </c>
      <c r="O59" s="13">
        <f t="shared" si="9"/>
        <v>10345.120367595644</v>
      </c>
      <c r="P59" s="13">
        <f t="shared" si="9"/>
        <v>9640.3722987605397</v>
      </c>
      <c r="Q59" s="13">
        <f t="shared" si="9"/>
        <v>5678.7746666289177</v>
      </c>
      <c r="R59" s="13">
        <f t="shared" si="9"/>
        <v>4512.8150815505187</v>
      </c>
      <c r="S59" s="13">
        <f t="shared" si="9"/>
        <v>3267.4206868251649</v>
      </c>
      <c r="T59" s="13">
        <f>T15/T46</f>
        <v>2799.6917952924218</v>
      </c>
    </row>
    <row r="60" spans="1:20">
      <c r="A60" s="10" t="s">
        <v>45</v>
      </c>
      <c r="B60" s="7">
        <f>B16/B46</f>
        <v>42396.873067750195</v>
      </c>
      <c r="C60" s="7">
        <f>C16/C46</f>
        <v>51490.30565450163</v>
      </c>
      <c r="D60" s="7">
        <f>D16/D46</f>
        <v>61021.518296013099</v>
      </c>
      <c r="E60" s="7">
        <f>E16/E46</f>
        <v>62100.9342452282</v>
      </c>
      <c r="F60" s="7">
        <f>F16/$F$46</f>
        <v>53073.597098888837</v>
      </c>
      <c r="G60" s="7">
        <f>G16/$G$46</f>
        <v>35798.354777473112</v>
      </c>
      <c r="H60" s="7">
        <f>H16/$H$47</f>
        <v>29411.637776019568</v>
      </c>
      <c r="I60" s="13">
        <f>I16/I46</f>
        <v>41113.650387366593</v>
      </c>
      <c r="J60" s="13">
        <f t="shared" ref="J60:T60" si="10">J16/J46</f>
        <v>39789.476199579432</v>
      </c>
      <c r="K60" s="13">
        <f t="shared" si="10"/>
        <v>36499.8925834865</v>
      </c>
      <c r="L60" s="13">
        <f t="shared" si="10"/>
        <v>23495.844217525526</v>
      </c>
      <c r="M60" s="13">
        <f t="shared" si="10"/>
        <v>20148.792409430705</v>
      </c>
      <c r="N60" s="13">
        <f>N16/N46</f>
        <v>19522.958382647761</v>
      </c>
      <c r="O60" s="13">
        <f t="shared" si="10"/>
        <v>16543.052642093695</v>
      </c>
      <c r="P60" s="13">
        <f t="shared" si="10"/>
        <v>12951.665668340782</v>
      </c>
      <c r="Q60" s="13">
        <f t="shared" si="10"/>
        <v>18679.255966705361</v>
      </c>
      <c r="R60" s="13">
        <f t="shared" si="10"/>
        <v>16164.47786485914</v>
      </c>
      <c r="S60" s="13">
        <f t="shared" si="10"/>
        <v>14949.860224154292</v>
      </c>
      <c r="T60" s="13">
        <f t="shared" si="10"/>
        <v>9599.0853279646071</v>
      </c>
    </row>
    <row r="61" spans="1:20">
      <c r="A61" s="10" t="s">
        <v>46</v>
      </c>
      <c r="B61" s="13">
        <f>B17/B46</f>
        <v>18995.009274799046</v>
      </c>
      <c r="C61" s="13">
        <f>C17/C46</f>
        <v>35673.271761619348</v>
      </c>
      <c r="D61" s="13">
        <f>D17/D46</f>
        <v>53688.913162206438</v>
      </c>
      <c r="E61" s="13">
        <f>E17/E46</f>
        <v>29239.86410978499</v>
      </c>
      <c r="F61" s="13">
        <f>F17/$F$46</f>
        <v>13097.773025245246</v>
      </c>
      <c r="G61" s="13">
        <f>G17/$G$46</f>
        <v>24447.959877194218</v>
      </c>
      <c r="H61" s="13">
        <f>H17/$H$46</f>
        <v>36216.458171366648</v>
      </c>
      <c r="I61" s="13">
        <f>I17/I46</f>
        <v>31511.529583838015</v>
      </c>
      <c r="J61" s="13">
        <f t="shared" ref="J61:T61" si="11">J17/J46</f>
        <v>32776.715733129422</v>
      </c>
      <c r="K61" s="13">
        <f t="shared" si="11"/>
        <v>24707.469028238607</v>
      </c>
      <c r="L61" s="13">
        <f t="shared" si="11"/>
        <v>16953.455236285918</v>
      </c>
      <c r="M61" s="13">
        <f t="shared" si="11"/>
        <v>29420.883649607051</v>
      </c>
      <c r="N61" s="13">
        <f t="shared" si="11"/>
        <v>23071.664935629571</v>
      </c>
      <c r="O61" s="13">
        <f t="shared" si="11"/>
        <v>17801.668165018476</v>
      </c>
      <c r="P61" s="13">
        <f t="shared" si="11"/>
        <v>17644.104501681795</v>
      </c>
      <c r="Q61" s="13">
        <f t="shared" si="11"/>
        <v>46440.078140483005</v>
      </c>
      <c r="R61" s="13">
        <f t="shared" si="11"/>
        <v>16376.826943444185</v>
      </c>
      <c r="S61" s="13">
        <f t="shared" si="11"/>
        <v>15647.713574927548</v>
      </c>
      <c r="T61" s="13">
        <f t="shared" si="11"/>
        <v>10309.447468496011</v>
      </c>
    </row>
    <row r="62" spans="1:20">
      <c r="A62" s="10" t="s">
        <v>10</v>
      </c>
      <c r="B62" s="13">
        <v>8133349</v>
      </c>
      <c r="C62" s="13">
        <v>8133349</v>
      </c>
      <c r="D62" s="13">
        <v>8133349</v>
      </c>
      <c r="E62" s="13">
        <v>8133349</v>
      </c>
      <c r="F62" s="13">
        <v>8133349</v>
      </c>
      <c r="G62" s="13">
        <v>8133349</v>
      </c>
      <c r="H62" s="13">
        <v>8133349</v>
      </c>
      <c r="I62" s="13">
        <v>8133349</v>
      </c>
      <c r="J62" s="13">
        <v>8133349</v>
      </c>
      <c r="K62" s="13">
        <v>8125590</v>
      </c>
      <c r="L62" s="13">
        <v>8051637</v>
      </c>
      <c r="M62" s="11">
        <v>8051637</v>
      </c>
      <c r="N62" s="11">
        <v>8051637</v>
      </c>
      <c r="O62" s="11">
        <v>8051637</v>
      </c>
      <c r="P62" s="11">
        <v>7960596</v>
      </c>
      <c r="Q62" s="11">
        <v>7960596</v>
      </c>
      <c r="R62" s="11">
        <v>7960596</v>
      </c>
      <c r="S62" s="11">
        <v>7518770</v>
      </c>
      <c r="T62" s="11">
        <v>6955095</v>
      </c>
    </row>
    <row r="63" spans="1:20" ht="28.8">
      <c r="A63" s="10" t="s">
        <v>11</v>
      </c>
      <c r="B63" s="16">
        <f>B19/B46</f>
        <v>0.88331419485911133</v>
      </c>
      <c r="C63" s="16">
        <f>C19/C46</f>
        <v>0.85318772262867137</v>
      </c>
      <c r="D63" s="16">
        <f>D19/D46</f>
        <v>0.65537957400327684</v>
      </c>
      <c r="E63" s="16">
        <f>E19/E46</f>
        <v>0.33525546466407402</v>
      </c>
      <c r="F63" s="16">
        <v>0.3533818644427168</v>
      </c>
      <c r="G63" s="16">
        <v>0.3533818644427168</v>
      </c>
      <c r="H63" s="16">
        <v>0.3533818644427168</v>
      </c>
      <c r="I63" s="16">
        <v>0</v>
      </c>
      <c r="J63" s="16">
        <v>0</v>
      </c>
      <c r="K63" s="16">
        <v>0.35192267085845674</v>
      </c>
      <c r="L63" s="16">
        <v>0.36168981481481483</v>
      </c>
      <c r="M63" s="15">
        <v>0.36690964238540191</v>
      </c>
      <c r="N63" s="15">
        <v>0</v>
      </c>
      <c r="O63" s="15">
        <v>0</v>
      </c>
      <c r="P63" s="15">
        <v>0</v>
      </c>
      <c r="Q63" s="15">
        <v>0</v>
      </c>
      <c r="R63" s="15">
        <v>0</v>
      </c>
      <c r="S63" s="15">
        <v>0</v>
      </c>
      <c r="T63" s="15">
        <v>0</v>
      </c>
    </row>
    <row r="64" spans="1:20" s="8" customFormat="1" ht="36" customHeight="1">
      <c r="A64" s="39"/>
      <c r="B64" s="40"/>
      <c r="C64" s="40"/>
      <c r="D64" s="41"/>
      <c r="E64" s="41"/>
      <c r="F64" s="42"/>
      <c r="G64" s="65" t="s">
        <v>55</v>
      </c>
      <c r="H64" s="65"/>
      <c r="I64" s="65"/>
      <c r="J64" s="65"/>
      <c r="K64" s="65"/>
      <c r="L64" s="65"/>
      <c r="M64" s="65"/>
      <c r="N64" s="65"/>
      <c r="O64" s="65"/>
      <c r="P64" s="65"/>
      <c r="Q64" s="18"/>
      <c r="R64" s="18"/>
      <c r="S64" s="18"/>
      <c r="T64" s="18"/>
    </row>
    <row r="65" spans="1:20" s="8" customFormat="1">
      <c r="A65" s="17"/>
      <c r="B65" s="17"/>
      <c r="C65" s="17"/>
      <c r="D65" s="31"/>
      <c r="E65" s="31"/>
      <c r="F65" s="19"/>
      <c r="G65" s="19"/>
      <c r="H65" s="19"/>
      <c r="I65" s="2"/>
      <c r="J65" s="2"/>
      <c r="K65" s="2"/>
      <c r="L65" s="2"/>
      <c r="M65" s="19"/>
      <c r="N65" s="19"/>
      <c r="O65" s="19"/>
      <c r="P65" s="19"/>
      <c r="Q65" s="19"/>
      <c r="R65" s="19"/>
      <c r="S65" s="19"/>
      <c r="T65" s="19"/>
    </row>
    <row r="66" spans="1:20" ht="28.8">
      <c r="A66" s="49" t="s">
        <v>63</v>
      </c>
      <c r="B66" s="26">
        <f>B48</f>
        <v>2023</v>
      </c>
      <c r="C66" s="26">
        <v>2022</v>
      </c>
      <c r="D66" s="26">
        <v>2021</v>
      </c>
      <c r="E66" s="26">
        <v>2020</v>
      </c>
      <c r="F66" s="26">
        <v>2019</v>
      </c>
      <c r="G66" s="26">
        <f>G22</f>
        <v>2018</v>
      </c>
      <c r="H66" s="26">
        <v>2017</v>
      </c>
      <c r="I66" s="26">
        <v>2016</v>
      </c>
      <c r="J66" s="26">
        <v>2015</v>
      </c>
      <c r="K66" s="26">
        <v>2014</v>
      </c>
      <c r="L66" s="26">
        <v>2013</v>
      </c>
      <c r="M66" s="26">
        <v>2012</v>
      </c>
      <c r="N66" s="26">
        <v>2011</v>
      </c>
      <c r="O66" s="26">
        <v>2010</v>
      </c>
      <c r="P66" s="26">
        <v>2009</v>
      </c>
      <c r="Q66" s="26">
        <v>2008</v>
      </c>
      <c r="R66" s="26">
        <v>2007</v>
      </c>
      <c r="S66" s="26">
        <v>2006</v>
      </c>
      <c r="T66" s="26">
        <v>2005</v>
      </c>
    </row>
    <row r="67" spans="1:20" ht="28.8">
      <c r="A67" s="10" t="s">
        <v>12</v>
      </c>
      <c r="B67" s="13">
        <f>B23/B46</f>
        <v>289787.34210758767</v>
      </c>
      <c r="C67" s="13">
        <f>C23/C46</f>
        <v>258222.8099737645</v>
      </c>
      <c r="D67" s="13">
        <f>D23/D46</f>
        <v>233194.53850354993</v>
      </c>
      <c r="E67" s="13">
        <f>E23/E46</f>
        <v>223369.76442716017</v>
      </c>
      <c r="F67" s="13">
        <f>F23/$F$46</f>
        <v>221232.50732251615</v>
      </c>
      <c r="G67" s="13">
        <f>G23/$G$46</f>
        <v>226417.30530361622</v>
      </c>
      <c r="H67" s="13">
        <f>H23/$H$46</f>
        <v>177990.67071877871</v>
      </c>
      <c r="I67" s="13">
        <f>I23/$I$46</f>
        <v>171221.29030783646</v>
      </c>
      <c r="J67" s="13">
        <v>179113.93614987575</v>
      </c>
      <c r="K67" s="13">
        <v>173018.16532594943</v>
      </c>
      <c r="L67" s="13">
        <v>151434.81358347184</v>
      </c>
      <c r="M67" s="11">
        <v>159780.28560475368</v>
      </c>
      <c r="N67" s="11">
        <v>137115.77015047945</v>
      </c>
      <c r="O67" s="11">
        <v>139709.56947357906</v>
      </c>
      <c r="P67" s="11">
        <v>114157.48974796111</v>
      </c>
      <c r="Q67" s="11">
        <v>174224.6822003907</v>
      </c>
      <c r="R67" s="11">
        <v>140416.75492480406</v>
      </c>
      <c r="S67" s="11">
        <v>118439.63991690391</v>
      </c>
      <c r="T67" s="11">
        <v>105690.10513757364</v>
      </c>
    </row>
    <row r="68" spans="1:20">
      <c r="A68" s="10" t="s">
        <v>1</v>
      </c>
      <c r="B68" s="13">
        <f>B24/B46</f>
        <v>14865.294585283984</v>
      </c>
      <c r="C68" s="13">
        <f>C24/C46</f>
        <v>2187.9999146812279</v>
      </c>
      <c r="D68" s="13">
        <f>D24/D46</f>
        <v>14722.009830693609</v>
      </c>
      <c r="E68" s="13">
        <f>E24/E46</f>
        <v>14421.572571632918</v>
      </c>
      <c r="F68" s="13">
        <f>F24/$F$46</f>
        <v>7791.8545725045333</v>
      </c>
      <c r="G68" s="13">
        <f t="shared" ref="G68:G70" si="12">G24/$G$46</f>
        <v>20949.401204621623</v>
      </c>
      <c r="H68" s="13">
        <f>H24/$H$46</f>
        <v>9549.0847409710932</v>
      </c>
      <c r="I68" s="13">
        <f>I24/$I$46</f>
        <v>18016.317389217726</v>
      </c>
      <c r="J68" s="13">
        <v>19923.771745364174</v>
      </c>
      <c r="K68" s="13">
        <v>17307.903468359869</v>
      </c>
      <c r="L68" s="13">
        <v>12183.566848729517</v>
      </c>
      <c r="M68" s="11">
        <v>14949.204523672608</v>
      </c>
      <c r="N68" s="11">
        <v>12982.295113644597</v>
      </c>
      <c r="O68" s="11">
        <v>18784.087503745879</v>
      </c>
      <c r="P68" s="11">
        <v>13650.877758835184</v>
      </c>
      <c r="Q68" s="11">
        <v>10035.955946887121</v>
      </c>
      <c r="R68" s="11">
        <v>9087.587375556026</v>
      </c>
      <c r="S68" s="11">
        <v>10682.72165371496</v>
      </c>
      <c r="T68" s="11">
        <v>8591.2062237466762</v>
      </c>
    </row>
    <row r="69" spans="1:20">
      <c r="A69" s="10" t="s">
        <v>13</v>
      </c>
      <c r="B69" s="13">
        <f>B25/B46</f>
        <v>24642.036922533342</v>
      </c>
      <c r="C69" s="13">
        <f>C25/C46</f>
        <v>18269.095407717083</v>
      </c>
      <c r="D69" s="13">
        <f>D25/D46</f>
        <v>20393.883123975967</v>
      </c>
      <c r="E69" s="13">
        <f>E25/E46</f>
        <v>20982.07500782263</v>
      </c>
      <c r="F69" s="13">
        <f>F25/$F$46</f>
        <v>15667.162583104746</v>
      </c>
      <c r="G69" s="13">
        <f t="shared" si="12"/>
        <v>13376.221612880547</v>
      </c>
      <c r="H69" s="13">
        <f>H25/$H$46</f>
        <v>10423.351473602375</v>
      </c>
      <c r="I69" s="13">
        <f>I25/$I$46</f>
        <v>12922.732362821947</v>
      </c>
      <c r="J69" s="13">
        <v>15943.175301089657</v>
      </c>
      <c r="K69" s="13">
        <v>12826.725228558469</v>
      </c>
      <c r="L69" s="13">
        <v>11529.565423889811</v>
      </c>
      <c r="M69" s="11">
        <v>10450.450450450449</v>
      </c>
      <c r="N69" s="11">
        <v>15142.387865027413</v>
      </c>
      <c r="O69" s="11">
        <v>18646.738587553689</v>
      </c>
      <c r="P69" s="11">
        <v>13146.569598672993</v>
      </c>
      <c r="Q69" s="11">
        <v>12920.642110925512</v>
      </c>
      <c r="R69" s="11">
        <v>7287.1213725905527</v>
      </c>
      <c r="S69" s="11">
        <v>11852.991716037035</v>
      </c>
      <c r="T69" s="11">
        <v>7477.6924415280992</v>
      </c>
    </row>
    <row r="70" spans="1:20">
      <c r="A70" s="10" t="s">
        <v>14</v>
      </c>
      <c r="B70" s="13">
        <f t="shared" ref="B70" si="13">B26/B46</f>
        <v>20352.221535200068</v>
      </c>
      <c r="C70" s="13">
        <f t="shared" ref="C70:E71" si="14">C26/C46</f>
        <v>14377.492907877056</v>
      </c>
      <c r="D70" s="13">
        <f t="shared" si="14"/>
        <v>17050.354997269249</v>
      </c>
      <c r="E70" s="13">
        <f t="shared" si="14"/>
        <v>17882.079477895491</v>
      </c>
      <c r="F70" s="13">
        <f>F26/$F$46</f>
        <v>13396.020270584406</v>
      </c>
      <c r="G70" s="13">
        <f t="shared" si="12"/>
        <v>11635.848039560336</v>
      </c>
      <c r="H70" s="13">
        <f>H26/$H$46</f>
        <v>9267.5571889650619</v>
      </c>
      <c r="I70" s="13">
        <f>I26/$I$46</f>
        <v>10418.447334140823</v>
      </c>
      <c r="J70" s="13">
        <v>13783.932326515007</v>
      </c>
      <c r="K70" s="13">
        <v>9798.5343613491514</v>
      </c>
      <c r="L70" s="13">
        <v>10824.98218950368</v>
      </c>
      <c r="M70" s="11">
        <v>9968.3726279470957</v>
      </c>
      <c r="N70" s="11">
        <v>13330.837419386004</v>
      </c>
      <c r="O70" s="11">
        <v>17098.691439416642</v>
      </c>
      <c r="P70" s="11">
        <v>11830.392111689627</v>
      </c>
      <c r="Q70" s="11">
        <v>11082.35893660995</v>
      </c>
      <c r="R70" s="11">
        <v>6837.2696462613849</v>
      </c>
      <c r="S70" s="11">
        <v>10890.461901464441</v>
      </c>
      <c r="T70" s="11">
        <v>7229.88591454776</v>
      </c>
    </row>
    <row r="71" spans="1:20">
      <c r="A71" s="10" t="s">
        <v>4</v>
      </c>
      <c r="B71" s="13">
        <f t="shared" ref="B71" si="15">B27/B47</f>
        <v>406807.49770009203</v>
      </c>
      <c r="C71" s="13">
        <f t="shared" si="14"/>
        <v>353267.87351542676</v>
      </c>
      <c r="D71" s="13">
        <f t="shared" si="14"/>
        <v>329624.51624124887</v>
      </c>
      <c r="E71" s="13">
        <f t="shared" si="14"/>
        <v>313768.09395856812</v>
      </c>
      <c r="F71" s="13">
        <f t="shared" ref="F71:F76" si="16">F27/$F$47</f>
        <v>327590.70095103909</v>
      </c>
      <c r="G71" s="13">
        <f>G27/$G$47</f>
        <v>310441.86046511628</v>
      </c>
      <c r="H71" s="13">
        <f>H27/$H$47</f>
        <v>299025.6299599607</v>
      </c>
      <c r="I71" s="13">
        <f t="shared" ref="I71:I76" si="17">I27/$I$47</f>
        <v>262713.60759493668</v>
      </c>
      <c r="J71" s="13">
        <v>262186.55403027101</v>
      </c>
      <c r="K71" s="13">
        <v>244448.067944537</v>
      </c>
      <c r="L71" s="13">
        <v>243442.08140432101</v>
      </c>
      <c r="M71" s="11">
        <v>259441.80813071769</v>
      </c>
      <c r="N71" s="11">
        <v>215827.06937149065</v>
      </c>
      <c r="O71" s="11">
        <v>222425.8263262884</v>
      </c>
      <c r="P71" s="11">
        <v>187963.58502507181</v>
      </c>
      <c r="Q71" s="11">
        <v>175563.22500239671</v>
      </c>
      <c r="R71" s="11">
        <v>141349.5254048018</v>
      </c>
      <c r="S71" s="11">
        <v>111514.93004802673</v>
      </c>
      <c r="T71" s="11">
        <v>85027.203482045705</v>
      </c>
    </row>
    <row r="72" spans="1:20">
      <c r="A72" s="10" t="s">
        <v>5</v>
      </c>
      <c r="B72" s="13">
        <f>B28/B47</f>
        <v>147925.25298988042</v>
      </c>
      <c r="C72" s="13">
        <f>C28/C47</f>
        <v>128517.02594938059</v>
      </c>
      <c r="D72" s="13">
        <f>D28/D47</f>
        <v>108271.07883636995</v>
      </c>
      <c r="E72" s="13">
        <f>E28/E47</f>
        <v>108030.46719251106</v>
      </c>
      <c r="F72" s="13">
        <f t="shared" si="16"/>
        <v>120583.53880474347</v>
      </c>
      <c r="G72" s="13">
        <f t="shared" ref="G72:G76" si="18">G28/$G$47</f>
        <v>116444.18604651163</v>
      </c>
      <c r="H72" s="13">
        <f>H28/$H$47</f>
        <v>107943.60929295837</v>
      </c>
      <c r="I72" s="13">
        <f t="shared" si="17"/>
        <v>88269.21338155515</v>
      </c>
      <c r="J72" s="13">
        <v>90438.343306347539</v>
      </c>
      <c r="K72" s="13">
        <v>85592.755085282595</v>
      </c>
      <c r="L72" s="13">
        <v>84046.344521604944</v>
      </c>
      <c r="M72" s="11">
        <v>105489.94667579865</v>
      </c>
      <c r="N72" s="11">
        <v>77786.632856366588</v>
      </c>
      <c r="O72" s="11">
        <v>81222.382142766961</v>
      </c>
      <c r="P72" s="11">
        <v>67687.308310208842</v>
      </c>
      <c r="Q72" s="11">
        <v>66085.706068449814</v>
      </c>
      <c r="R72" s="11">
        <v>67383.026242322725</v>
      </c>
      <c r="S72" s="11">
        <v>49213.040300689077</v>
      </c>
      <c r="T72" s="11">
        <v>44150.992279392718</v>
      </c>
    </row>
    <row r="73" spans="1:20">
      <c r="A73" s="10" t="s">
        <v>6</v>
      </c>
      <c r="B73" s="13">
        <f>B29/B47</f>
        <v>23963.201471941124</v>
      </c>
      <c r="C73" s="13">
        <f>C29/C47</f>
        <v>25012.686837672445</v>
      </c>
      <c r="D73" s="13">
        <f>D29/D47</f>
        <v>18973.779188589815</v>
      </c>
      <c r="E73" s="13">
        <f>E29/E47</f>
        <v>20824.954494235939</v>
      </c>
      <c r="F73" s="13">
        <f t="shared" si="16"/>
        <v>28401.080192556066</v>
      </c>
      <c r="G73" s="13">
        <f t="shared" si="18"/>
        <v>35428.604651162794</v>
      </c>
      <c r="H73" s="13">
        <f>H29/$H$47</f>
        <v>37105.18113596586</v>
      </c>
      <c r="I73" s="13">
        <f t="shared" si="17"/>
        <v>27432.86618444846</v>
      </c>
      <c r="J73" s="13">
        <v>23749.618678868945</v>
      </c>
      <c r="K73" s="13">
        <v>24398.329540388993</v>
      </c>
      <c r="L73" s="13">
        <v>20326.485339506173</v>
      </c>
      <c r="M73" s="11">
        <v>20510.004402915711</v>
      </c>
      <c r="N73" s="11">
        <v>17075.258105415684</v>
      </c>
      <c r="O73" s="11">
        <v>21459.232886397494</v>
      </c>
      <c r="P73" s="11">
        <v>20216.639890949806</v>
      </c>
      <c r="Q73" s="11">
        <v>21428.194803949766</v>
      </c>
      <c r="R73" s="11">
        <v>21819.374651032944</v>
      </c>
      <c r="S73" s="11">
        <v>13547.713510127376</v>
      </c>
      <c r="T73" s="11">
        <v>14728.483341105757</v>
      </c>
    </row>
    <row r="74" spans="1:20">
      <c r="A74" s="10" t="s">
        <v>7</v>
      </c>
      <c r="B74" s="13">
        <f>B30/B47</f>
        <v>59596.596136154556</v>
      </c>
      <c r="C74" s="13">
        <f>C30/C47</f>
        <v>44199.663105823158</v>
      </c>
      <c r="D74" s="13">
        <f>D30/D47</f>
        <v>40453.537417924075</v>
      </c>
      <c r="E74" s="13">
        <f>E30/E47</f>
        <v>35826.254658923463</v>
      </c>
      <c r="F74" s="13">
        <f t="shared" si="16"/>
        <v>37793.119643066813</v>
      </c>
      <c r="G74" s="13">
        <f t="shared" si="18"/>
        <v>36532.325581395351</v>
      </c>
      <c r="H74" s="13">
        <f t="shared" ref="H74:H76" si="19">H30/$H$47</f>
        <v>37203.960775851738</v>
      </c>
      <c r="I74" s="13">
        <f t="shared" si="17"/>
        <v>28661.844484629291</v>
      </c>
      <c r="J74" s="13">
        <v>30865.892291446675</v>
      </c>
      <c r="K74" s="13">
        <v>28071.229148581755</v>
      </c>
      <c r="L74" s="13">
        <v>37882.426697530864</v>
      </c>
      <c r="M74" s="11">
        <v>58228.560246563284</v>
      </c>
      <c r="N74" s="11">
        <v>37711.012497735916</v>
      </c>
      <c r="O74" s="11">
        <v>37556.245738959165</v>
      </c>
      <c r="P74" s="11">
        <v>26902.536390633366</v>
      </c>
      <c r="Q74" s="11">
        <v>22200.172562553929</v>
      </c>
      <c r="R74" s="11">
        <v>30624.511446119486</v>
      </c>
      <c r="S74" s="11">
        <v>24835.821674671122</v>
      </c>
      <c r="T74" s="11">
        <v>19405.150525933987</v>
      </c>
    </row>
    <row r="75" spans="1:20">
      <c r="A75" s="10" t="s">
        <v>15</v>
      </c>
      <c r="B75" s="13">
        <f>B31/B47</f>
        <v>258882.24471021161</v>
      </c>
      <c r="C75" s="13">
        <f>C31/C47</f>
        <v>224750.8475660462</v>
      </c>
      <c r="D75" s="13">
        <f>D31/D47</f>
        <v>221353.4374048789</v>
      </c>
      <c r="E75" s="13">
        <f>E31/E47</f>
        <v>205737.62676605704</v>
      </c>
      <c r="F75" s="13">
        <f t="shared" si="16"/>
        <v>207007.16214629565</v>
      </c>
      <c r="G75" s="13">
        <f t="shared" si="18"/>
        <v>193997.67441860467</v>
      </c>
      <c r="H75" s="13">
        <f>H31/$H$47</f>
        <v>191082.02066700233</v>
      </c>
      <c r="I75" s="13">
        <f t="shared" si="17"/>
        <v>174444.39421338154</v>
      </c>
      <c r="J75" s="13">
        <v>171748.21072392352</v>
      </c>
      <c r="K75" s="13">
        <v>158855.31285925439</v>
      </c>
      <c r="L75" s="13">
        <v>159395.73688271607</v>
      </c>
      <c r="M75" s="11">
        <v>153951.86145491904</v>
      </c>
      <c r="N75" s="11">
        <v>138040.43651512405</v>
      </c>
      <c r="O75" s="11">
        <v>141203.44418352144</v>
      </c>
      <c r="P75" s="11">
        <v>120276.27671486295</v>
      </c>
      <c r="Q75" s="11">
        <v>109477.51893394689</v>
      </c>
      <c r="R75" s="11">
        <v>73966.499162479071</v>
      </c>
      <c r="S75" s="11">
        <v>62301.889747337649</v>
      </c>
      <c r="T75" s="11">
        <v>40876.211202652987</v>
      </c>
    </row>
    <row r="76" spans="1:20">
      <c r="A76" s="10" t="s">
        <v>9</v>
      </c>
      <c r="B76" s="13">
        <f>B32/B47</f>
        <v>1870.5151793928244</v>
      </c>
      <c r="C76" s="13">
        <f>C32/C47</f>
        <v>1734.152114117572</v>
      </c>
      <c r="D76" s="13">
        <f>D32/D47</f>
        <v>1768.274122711658</v>
      </c>
      <c r="E76" s="13">
        <f>E32/E47</f>
        <v>1762.3732339429662</v>
      </c>
      <c r="F76" s="13">
        <f t="shared" si="16"/>
        <v>1909.8274040154986</v>
      </c>
      <c r="G76" s="13">
        <f t="shared" si="18"/>
        <v>1891.3953488372094</v>
      </c>
      <c r="H76" s="13">
        <f t="shared" si="19"/>
        <v>1949.9388621160901</v>
      </c>
      <c r="I76" s="13">
        <f t="shared" si="17"/>
        <v>1838.3815551537068</v>
      </c>
      <c r="J76" s="13">
        <v>1908.4829285462865</v>
      </c>
      <c r="K76" s="13">
        <v>1906.2478004833072</v>
      </c>
      <c r="L76" s="13">
        <v>1941.3097993827162</v>
      </c>
      <c r="M76" s="11">
        <v>1969.3263538965805</v>
      </c>
      <c r="N76" s="11">
        <v>1822.8128962144538</v>
      </c>
      <c r="O76" s="11">
        <v>2032.9267984748628</v>
      </c>
      <c r="P76" s="11">
        <v>1937.5882381578306</v>
      </c>
      <c r="Q76" s="11">
        <v>1907.7749017352126</v>
      </c>
      <c r="R76" s="11">
        <v>2222.2222222222222</v>
      </c>
      <c r="S76" s="11">
        <v>1962.5704740029234</v>
      </c>
      <c r="T76" s="11">
        <v>1801.9068345510132</v>
      </c>
    </row>
    <row r="77" spans="1:20">
      <c r="A77" s="10" t="s">
        <v>44</v>
      </c>
      <c r="B77" s="7">
        <f>B33/B46</f>
        <v>12409.90195212437</v>
      </c>
      <c r="C77" s="7">
        <f>C33/C46</f>
        <v>11217.0722863298</v>
      </c>
      <c r="D77" s="7">
        <f>D33/D46</f>
        <v>10644.456581103221</v>
      </c>
      <c r="E77" s="7">
        <f>E33/E46</f>
        <v>9604.8455589826117</v>
      </c>
      <c r="F77" s="7">
        <f>F33/$F$46</f>
        <v>10372.867171881539</v>
      </c>
      <c r="G77" s="7">
        <f>G33/$G$46</f>
        <v>10179.755794604984</v>
      </c>
      <c r="H77" s="13">
        <f>H33/H46</f>
        <v>8964.5911371828406</v>
      </c>
      <c r="I77" s="13">
        <f>I33/I46</f>
        <v>8067.5091985282352</v>
      </c>
      <c r="J77" s="13">
        <f t="shared" ref="J77:T77" si="20">J33/J46</f>
        <v>7528.1972854138785</v>
      </c>
      <c r="K77" s="13">
        <f t="shared" si="20"/>
        <v>7050.3425393263788</v>
      </c>
      <c r="L77" s="13">
        <f t="shared" si="20"/>
        <v>6852.7665637615764</v>
      </c>
      <c r="M77" s="13">
        <f t="shared" si="20"/>
        <v>5363.9543799118264</v>
      </c>
      <c r="N77" s="13">
        <f t="shared" si="20"/>
        <v>4538.0546363614403</v>
      </c>
      <c r="O77" s="13">
        <f t="shared" si="20"/>
        <v>4641.394466087303</v>
      </c>
      <c r="P77" s="13">
        <f t="shared" si="20"/>
        <v>4450.5367921485504</v>
      </c>
      <c r="Q77" s="13">
        <f t="shared" si="20"/>
        <v>4780.7253475269672</v>
      </c>
      <c r="R77" s="13">
        <f t="shared" si="20"/>
        <v>4129.1569582715529</v>
      </c>
      <c r="S77" s="13">
        <f t="shared" si="20"/>
        <v>2965.0432151009209</v>
      </c>
      <c r="T77" s="13">
        <f t="shared" si="20"/>
        <v>2633.6589366937587</v>
      </c>
    </row>
    <row r="78" spans="1:20">
      <c r="A78" s="10" t="s">
        <v>45</v>
      </c>
      <c r="B78" s="7">
        <f>B34/B46</f>
        <v>27275.196537408352</v>
      </c>
      <c r="C78" s="7">
        <f>C34/C46</f>
        <v>13405.072201011028</v>
      </c>
      <c r="D78" s="7">
        <f>D34/D46</f>
        <v>25366.466411796828</v>
      </c>
      <c r="E78" s="7">
        <f>E34/E46</f>
        <v>24026.41813061553</v>
      </c>
      <c r="F78" s="7">
        <f>F34/$F$46</f>
        <v>18164.721744386072</v>
      </c>
      <c r="G78" s="7">
        <f>G34/$G$46</f>
        <v>31129.156999226609</v>
      </c>
      <c r="H78" s="13">
        <f>H34/H46</f>
        <v>18513.675878153932</v>
      </c>
      <c r="I78" s="13">
        <f>I34/I46</f>
        <v>26083.82658774596</v>
      </c>
      <c r="J78" s="13">
        <f t="shared" ref="J78:T78" si="21">J34/J46</f>
        <v>27451.969030778055</v>
      </c>
      <c r="K78" s="13">
        <f t="shared" si="21"/>
        <v>24358.246007686248</v>
      </c>
      <c r="L78" s="13">
        <f t="shared" si="21"/>
        <v>19036.333412491094</v>
      </c>
      <c r="M78" s="13">
        <f t="shared" si="21"/>
        <v>20313.158903584434</v>
      </c>
      <c r="N78" s="13">
        <f t="shared" si="21"/>
        <v>17520.349750006037</v>
      </c>
      <c r="O78" s="13">
        <f t="shared" si="21"/>
        <v>23425.481969833181</v>
      </c>
      <c r="P78" s="13">
        <f t="shared" si="21"/>
        <v>18101.414550983733</v>
      </c>
      <c r="Q78" s="13">
        <f t="shared" si="21"/>
        <v>14816.681294414089</v>
      </c>
      <c r="R78" s="13">
        <f t="shared" si="21"/>
        <v>13216.744333827579</v>
      </c>
      <c r="S78" s="13">
        <f t="shared" si="21"/>
        <v>13647.764868815881</v>
      </c>
      <c r="T78" s="13">
        <f t="shared" si="21"/>
        <v>11224.865160440435</v>
      </c>
    </row>
    <row r="79" spans="1:20">
      <c r="A79" s="10" t="s">
        <v>46</v>
      </c>
      <c r="B79" s="13">
        <f>B35/B46</f>
        <v>20242.911403586255</v>
      </c>
      <c r="C79" s="13">
        <f>C35/C46</f>
        <v>37575.667086150628</v>
      </c>
      <c r="D79" s="13">
        <f>D35/D46</f>
        <v>53943.200436919709</v>
      </c>
      <c r="E79" s="13">
        <f>E35/E46</f>
        <v>25828.304501363375</v>
      </c>
      <c r="F79" s="13">
        <f>F35/$F$46</f>
        <v>12789.762425031382</v>
      </c>
      <c r="G79" s="13">
        <f>G35/$G$46</f>
        <v>16922.590170850031</v>
      </c>
      <c r="H79" s="13">
        <f>H35/H46</f>
        <v>25780.149362734704</v>
      </c>
      <c r="I79" s="13">
        <f>I35/I46</f>
        <v>25139.977603583426</v>
      </c>
      <c r="J79" s="13">
        <f t="shared" ref="J79:T79" si="22">J35/J46</f>
        <v>29995.937679220035</v>
      </c>
      <c r="K79" s="13">
        <f t="shared" si="22"/>
        <v>22167.187835676603</v>
      </c>
      <c r="L79" s="13">
        <f t="shared" si="22"/>
        <v>22625.02968416053</v>
      </c>
      <c r="M79" s="13">
        <f t="shared" si="22"/>
        <v>36914.174813110978</v>
      </c>
      <c r="N79" s="13">
        <f t="shared" si="22"/>
        <v>18047.631699717396</v>
      </c>
      <c r="O79" s="13">
        <f t="shared" si="22"/>
        <v>12763.959644391169</v>
      </c>
      <c r="P79" s="13">
        <f t="shared" si="22"/>
        <v>7433.7649172925394</v>
      </c>
      <c r="Q79" s="13">
        <f t="shared" si="22"/>
        <v>24523.654483168655</v>
      </c>
      <c r="R79" s="13">
        <f t="shared" si="22"/>
        <v>16702.764244863374</v>
      </c>
      <c r="S79" s="13">
        <f t="shared" si="22"/>
        <v>15296.863378728425</v>
      </c>
      <c r="T79" s="13">
        <f t="shared" si="22"/>
        <v>9907.7871399100241</v>
      </c>
    </row>
    <row r="80" spans="1:20">
      <c r="A80" s="10" t="s">
        <v>10</v>
      </c>
      <c r="B80" s="13">
        <v>8133349</v>
      </c>
      <c r="C80" s="13">
        <v>8133349</v>
      </c>
      <c r="D80" s="13">
        <v>8133349</v>
      </c>
      <c r="E80" s="13">
        <v>8133349</v>
      </c>
      <c r="F80" s="13">
        <v>8133349</v>
      </c>
      <c r="G80" s="13">
        <v>8133349</v>
      </c>
      <c r="H80" s="13">
        <v>8133349</v>
      </c>
      <c r="I80" s="13">
        <v>8133349</v>
      </c>
      <c r="J80" s="13">
        <v>8133349</v>
      </c>
      <c r="K80" s="13">
        <v>8125590</v>
      </c>
      <c r="L80" s="13">
        <v>8051637</v>
      </c>
      <c r="M80" s="11">
        <v>8051637</v>
      </c>
      <c r="N80" s="11">
        <v>8051637</v>
      </c>
      <c r="O80" s="11">
        <v>8051637</v>
      </c>
      <c r="P80" s="11">
        <v>7960596</v>
      </c>
      <c r="Q80" s="11">
        <v>7960596</v>
      </c>
      <c r="R80" s="11">
        <v>7960596</v>
      </c>
      <c r="S80" s="11">
        <v>7518770</v>
      </c>
      <c r="T80" s="11">
        <v>6955095</v>
      </c>
    </row>
    <row r="81" spans="1:20" ht="28.8">
      <c r="A81" s="10" t="s">
        <v>11</v>
      </c>
      <c r="B81" s="16">
        <f>B37/B46</f>
        <v>0.88331419485911133</v>
      </c>
      <c r="C81" s="16">
        <f>C37/C46</f>
        <v>0.85318772262867137</v>
      </c>
      <c r="D81" s="16">
        <f>D37/D46</f>
        <v>0.65537957400327684</v>
      </c>
      <c r="E81" s="16">
        <f>E37/E46</f>
        <v>0.33525546466407402</v>
      </c>
      <c r="F81" s="16">
        <v>0.35</v>
      </c>
      <c r="G81" s="16">
        <v>0.35</v>
      </c>
      <c r="H81" s="16">
        <v>0.35</v>
      </c>
      <c r="I81" s="16">
        <v>0</v>
      </c>
      <c r="J81" s="16">
        <v>0</v>
      </c>
      <c r="K81" s="16">
        <v>0.35192267085845674</v>
      </c>
      <c r="L81" s="16">
        <v>0.36168981481481483</v>
      </c>
      <c r="M81" s="15">
        <v>0.36690964238540191</v>
      </c>
      <c r="N81" s="15">
        <v>0</v>
      </c>
      <c r="O81" s="15">
        <v>0</v>
      </c>
      <c r="P81" s="15">
        <v>0</v>
      </c>
      <c r="Q81" s="15">
        <v>0</v>
      </c>
      <c r="R81" s="15">
        <v>0</v>
      </c>
      <c r="S81" s="15">
        <v>0</v>
      </c>
      <c r="T81" s="15">
        <v>0</v>
      </c>
    </row>
    <row r="82" spans="1:20" s="8" customFormat="1">
      <c r="A82" s="39"/>
      <c r="B82" s="39"/>
      <c r="C82" s="39"/>
      <c r="D82" s="44"/>
      <c r="E82" s="44"/>
      <c r="F82" s="51"/>
      <c r="G82" s="51"/>
      <c r="H82" s="51"/>
      <c r="I82" s="2"/>
      <c r="J82" s="2"/>
      <c r="K82" s="2"/>
      <c r="L82" s="2"/>
      <c r="M82" s="2"/>
      <c r="N82" s="2"/>
      <c r="O82" s="2"/>
      <c r="P82" s="2"/>
      <c r="Q82" s="2"/>
      <c r="R82" s="2"/>
      <c r="S82" s="2"/>
      <c r="T82" s="2"/>
    </row>
    <row r="83" spans="1:20" s="8" customFormat="1">
      <c r="A83" s="39"/>
      <c r="B83" s="39"/>
      <c r="C83" s="39"/>
      <c r="D83" s="44"/>
      <c r="E83" s="44"/>
      <c r="F83" s="51"/>
      <c r="G83" s="51"/>
      <c r="H83" s="51"/>
      <c r="I83" s="2"/>
      <c r="J83" s="2"/>
      <c r="K83" s="2"/>
      <c r="L83" s="2"/>
      <c r="M83" s="2"/>
      <c r="N83" s="2"/>
      <c r="O83" s="2"/>
      <c r="P83" s="2"/>
      <c r="Q83" s="2"/>
      <c r="R83" s="2"/>
      <c r="S83" s="2"/>
      <c r="T83" s="2"/>
    </row>
    <row r="84" spans="1:20" s="8" customFormat="1">
      <c r="A84" s="39"/>
      <c r="B84" s="39"/>
      <c r="C84" s="39"/>
      <c r="D84" s="44"/>
      <c r="E84" s="44"/>
      <c r="F84" s="51"/>
      <c r="G84" s="51"/>
      <c r="H84" s="51"/>
      <c r="I84" s="2"/>
      <c r="J84" s="2"/>
      <c r="K84" s="2"/>
      <c r="L84" s="2"/>
      <c r="M84" s="2"/>
      <c r="N84" s="2"/>
      <c r="O84" s="2"/>
      <c r="P84" s="2"/>
      <c r="Q84" s="2"/>
      <c r="R84" s="2"/>
      <c r="S84" s="2"/>
      <c r="T84" s="2"/>
    </row>
    <row r="85" spans="1:20" s="8" customFormat="1">
      <c r="A85" s="39"/>
      <c r="B85" s="39"/>
      <c r="C85" s="39"/>
      <c r="D85" s="44"/>
      <c r="E85" s="44"/>
      <c r="F85" s="51"/>
      <c r="G85" s="51"/>
      <c r="H85" s="51"/>
      <c r="I85" s="2"/>
      <c r="J85" s="2"/>
      <c r="K85" s="2"/>
      <c r="L85" s="2"/>
      <c r="M85" s="2"/>
      <c r="N85" s="2"/>
      <c r="O85" s="2"/>
      <c r="P85" s="2"/>
      <c r="Q85" s="2"/>
      <c r="R85" s="2"/>
      <c r="S85" s="2"/>
      <c r="T85" s="2"/>
    </row>
    <row r="86" spans="1:20" s="8" customFormat="1">
      <c r="A86" s="39"/>
      <c r="B86" s="39"/>
      <c r="C86" s="39"/>
      <c r="D86" s="44"/>
      <c r="E86" s="44"/>
      <c r="F86" s="51"/>
      <c r="G86" s="51"/>
      <c r="H86" s="51"/>
      <c r="I86" s="2"/>
      <c r="J86" s="2"/>
      <c r="K86" s="2"/>
      <c r="L86" s="2"/>
      <c r="M86" s="2"/>
      <c r="N86" s="2"/>
      <c r="O86" s="2"/>
      <c r="P86" s="2"/>
      <c r="Q86" s="2"/>
      <c r="R86" s="2"/>
      <c r="S86" s="2"/>
      <c r="T86" s="2"/>
    </row>
    <row r="87" spans="1:20" s="8" customFormat="1">
      <c r="A87" s="39"/>
      <c r="B87" s="39"/>
      <c r="C87" s="39"/>
      <c r="D87" s="44"/>
      <c r="E87" s="44"/>
      <c r="F87" s="51"/>
      <c r="G87" s="51"/>
      <c r="H87" s="51"/>
      <c r="I87" s="2"/>
      <c r="J87" s="2"/>
      <c r="K87" s="2"/>
      <c r="L87" s="2"/>
      <c r="M87" s="2"/>
      <c r="N87" s="2"/>
      <c r="O87" s="2"/>
      <c r="P87" s="2"/>
      <c r="Q87" s="2"/>
      <c r="R87" s="2"/>
      <c r="S87" s="2"/>
      <c r="T87" s="2"/>
    </row>
    <row r="88" spans="1:20" s="8" customFormat="1">
      <c r="A88" s="39"/>
      <c r="B88" s="39"/>
      <c r="C88" s="39"/>
      <c r="D88" s="44"/>
      <c r="E88" s="44"/>
      <c r="F88" s="51"/>
      <c r="G88" s="51"/>
      <c r="H88" s="51"/>
      <c r="I88" s="2"/>
      <c r="J88" s="2"/>
      <c r="K88" s="2"/>
      <c r="L88" s="2"/>
      <c r="M88" s="2"/>
      <c r="N88" s="2"/>
      <c r="O88" s="2"/>
      <c r="P88" s="2"/>
      <c r="Q88" s="2"/>
      <c r="R88" s="2"/>
      <c r="S88" s="2"/>
      <c r="T88" s="2"/>
    </row>
    <row r="89" spans="1:20" s="8" customFormat="1">
      <c r="A89" s="39"/>
      <c r="B89" s="39"/>
      <c r="C89" s="39"/>
      <c r="D89" s="44"/>
      <c r="E89" s="44"/>
      <c r="F89" s="51"/>
      <c r="G89" s="51"/>
      <c r="H89" s="51"/>
      <c r="I89" s="2"/>
      <c r="J89" s="2"/>
      <c r="K89" s="2"/>
      <c r="L89" s="2"/>
      <c r="M89" s="2"/>
      <c r="N89" s="2"/>
      <c r="O89" s="2"/>
      <c r="P89" s="2"/>
      <c r="Q89" s="2"/>
      <c r="R89" s="2"/>
      <c r="S89" s="2"/>
      <c r="T89" s="2"/>
    </row>
    <row r="90" spans="1:20" s="8" customFormat="1">
      <c r="A90" s="39"/>
      <c r="B90" s="39"/>
      <c r="C90" s="39"/>
      <c r="D90" s="44"/>
      <c r="E90" s="44"/>
      <c r="F90" s="51"/>
      <c r="G90" s="51"/>
      <c r="H90" s="51"/>
      <c r="I90" s="2"/>
      <c r="J90" s="2"/>
      <c r="K90" s="2"/>
      <c r="L90" s="2"/>
      <c r="M90" s="2"/>
      <c r="N90" s="2"/>
      <c r="O90" s="2"/>
      <c r="P90" s="2"/>
      <c r="Q90" s="2"/>
      <c r="R90" s="2"/>
      <c r="S90" s="2"/>
      <c r="T90" s="2"/>
    </row>
    <row r="91" spans="1:20" s="55" customFormat="1">
      <c r="A91" s="47" t="s">
        <v>51</v>
      </c>
      <c r="B91" s="47">
        <v>4.1822999999999997</v>
      </c>
      <c r="C91" s="47">
        <v>4.4679000000000002</v>
      </c>
      <c r="D91" s="48">
        <v>3.8757250000000005</v>
      </c>
      <c r="E91" s="48">
        <v>3.9045000000000001</v>
      </c>
      <c r="F91" s="48">
        <v>3.84395</v>
      </c>
      <c r="G91" s="48">
        <v>3.6227</v>
      </c>
      <c r="H91" s="48">
        <v>3.7439416666666663</v>
      </c>
      <c r="I91" s="58">
        <v>3.968</v>
      </c>
      <c r="J91" s="58">
        <v>3.7928166666666665</v>
      </c>
      <c r="K91" s="58">
        <v>3.17835</v>
      </c>
      <c r="L91" s="58">
        <v>3.1652999999999998</v>
      </c>
      <c r="M91" s="54">
        <v>3.2311999999999999</v>
      </c>
      <c r="N91" s="54">
        <v>2.9679000000000002</v>
      </c>
      <c r="O91" s="54">
        <v>3.0402</v>
      </c>
      <c r="P91" s="54">
        <v>3.1236000000000002</v>
      </c>
      <c r="Q91" s="54">
        <v>2.4115000000000002</v>
      </c>
      <c r="R91" s="54">
        <v>2.7484000000000002</v>
      </c>
      <c r="S91" s="54">
        <v>3.0897999999999999</v>
      </c>
      <c r="T91" s="54">
        <v>3.2515000000000001</v>
      </c>
    </row>
    <row r="92" spans="1:20" s="55" customFormat="1">
      <c r="A92" s="47" t="s">
        <v>52</v>
      </c>
      <c r="B92" s="47">
        <v>3.9350000000000001</v>
      </c>
      <c r="C92" s="47">
        <v>4.4017999999999997</v>
      </c>
      <c r="D92" s="48">
        <v>4.0599999999999996</v>
      </c>
      <c r="E92" s="48">
        <v>3.7584</v>
      </c>
      <c r="F92" s="53" t="s">
        <v>59</v>
      </c>
      <c r="G92" s="53">
        <v>3.7597</v>
      </c>
      <c r="H92" s="53">
        <v>3.4813000000000001</v>
      </c>
      <c r="I92" s="60">
        <v>4.1792999999999996</v>
      </c>
      <c r="J92" s="60">
        <v>3.9011</v>
      </c>
      <c r="K92" s="60">
        <v>3.5072000000000001</v>
      </c>
      <c r="L92" s="60">
        <v>3.012</v>
      </c>
      <c r="M92" s="54">
        <v>3.0996000000000001</v>
      </c>
      <c r="N92" s="54">
        <v>3.4174000000000002</v>
      </c>
      <c r="O92" s="54">
        <v>2.9641000000000002</v>
      </c>
      <c r="P92" s="54">
        <v>2.8502999999999998</v>
      </c>
      <c r="Q92" s="54">
        <v>2.9618000000000002</v>
      </c>
      <c r="R92" s="54">
        <v>2.4350000000000001</v>
      </c>
      <c r="S92" s="54">
        <v>2.9104999999999999</v>
      </c>
      <c r="T92" s="54">
        <v>3.2612999999999999</v>
      </c>
    </row>
    <row r="93" spans="1:20" ht="28.8">
      <c r="A93" s="24" t="s">
        <v>40</v>
      </c>
      <c r="B93" s="26">
        <f>B4</f>
        <v>2023</v>
      </c>
      <c r="C93" s="26">
        <v>2022</v>
      </c>
      <c r="D93" s="26">
        <v>2021</v>
      </c>
      <c r="E93" s="26">
        <v>2020</v>
      </c>
      <c r="F93" s="26">
        <v>2019</v>
      </c>
      <c r="G93" s="26" t="str">
        <f>G4</f>
        <v>2018*</v>
      </c>
      <c r="H93" s="26" t="str">
        <f>H4</f>
        <v>2017*</v>
      </c>
      <c r="I93" s="26">
        <v>2016</v>
      </c>
      <c r="J93" s="26">
        <v>2015</v>
      </c>
      <c r="K93" s="26">
        <v>2014</v>
      </c>
      <c r="L93" s="26">
        <v>2013</v>
      </c>
      <c r="M93" s="26">
        <v>2012</v>
      </c>
      <c r="N93" s="26">
        <v>2011</v>
      </c>
      <c r="O93" s="26">
        <v>2010</v>
      </c>
      <c r="P93" s="26">
        <v>2009</v>
      </c>
      <c r="Q93" s="26">
        <v>2008</v>
      </c>
      <c r="R93" s="26">
        <v>2007</v>
      </c>
      <c r="S93" s="26">
        <v>2006</v>
      </c>
      <c r="T93" s="26">
        <v>2005</v>
      </c>
    </row>
    <row r="94" spans="1:20">
      <c r="A94" s="10" t="s">
        <v>0</v>
      </c>
      <c r="B94" s="13">
        <f>B5/B91</f>
        <v>434172.34536020854</v>
      </c>
      <c r="C94" s="13">
        <f>C5/C91</f>
        <v>416015.35396942636</v>
      </c>
      <c r="D94" s="13">
        <f>D5/D91</f>
        <v>419830.87035328866</v>
      </c>
      <c r="E94" s="13">
        <f>E5/E91</f>
        <v>393585.09412216675</v>
      </c>
      <c r="F94" s="13">
        <f>F5/$F$91</f>
        <v>373944.25005528168</v>
      </c>
      <c r="G94" s="13">
        <f>G5/$G$91</f>
        <v>378065.80727082008</v>
      </c>
      <c r="H94" s="13">
        <f>H5/$H$91</f>
        <v>300514.83173927659</v>
      </c>
      <c r="I94" s="13">
        <f>I5/$I$91</f>
        <v>280446.82459677418</v>
      </c>
      <c r="J94" s="13">
        <v>298348.19329522038</v>
      </c>
      <c r="K94" s="13">
        <v>326694.98324602388</v>
      </c>
      <c r="L94" s="13">
        <v>296646.76333996782</v>
      </c>
      <c r="M94" s="11">
        <v>273544.19410745235</v>
      </c>
      <c r="N94" s="11">
        <v>264716.80312678998</v>
      </c>
      <c r="O94" s="11">
        <v>250431.22163015592</v>
      </c>
      <c r="P94" s="11">
        <v>233513.57408118836</v>
      </c>
      <c r="Q94" s="11">
        <v>290675.92784573912</v>
      </c>
      <c r="R94" s="11">
        <v>211413.18585358752</v>
      </c>
      <c r="S94" s="11">
        <v>159087.96685869637</v>
      </c>
      <c r="T94" s="11">
        <v>136549.2849454098</v>
      </c>
    </row>
    <row r="95" spans="1:20">
      <c r="A95" s="10" t="s">
        <v>1</v>
      </c>
      <c r="B95" s="13">
        <f>B6/B91</f>
        <v>23016.282906534685</v>
      </c>
      <c r="C95" s="13">
        <f>C6/C91</f>
        <v>33036.997247028805</v>
      </c>
      <c r="D95" s="13">
        <f>D6/D91</f>
        <v>48307.606963858365</v>
      </c>
      <c r="E95" s="13">
        <f>E6/E91</f>
        <v>49061.595594826482</v>
      </c>
      <c r="F95" s="13">
        <f>F6/$F$91</f>
        <v>37300.953446324747</v>
      </c>
      <c r="G95" s="13">
        <f t="shared" ref="G95:G97" si="23">G6/$G$91</f>
        <v>24165.125458911862</v>
      </c>
      <c r="H95" s="13">
        <f>H6/$H$91</f>
        <v>15588.918096569349</v>
      </c>
      <c r="I95" s="13">
        <f>I6/$I$91</f>
        <v>29458.921370967742</v>
      </c>
      <c r="J95" s="13">
        <v>29800.544010827485</v>
      </c>
      <c r="K95" s="13">
        <v>31000.047194298928</v>
      </c>
      <c r="L95" s="13">
        <v>10882.380816984172</v>
      </c>
      <c r="M95" s="11">
        <v>9521.8494676900227</v>
      </c>
      <c r="N95" s="11">
        <v>13067.488796792344</v>
      </c>
      <c r="O95" s="11">
        <v>8163.6076573909613</v>
      </c>
      <c r="P95" s="11">
        <v>4601.4214368036883</v>
      </c>
      <c r="Q95" s="11">
        <v>19041.675305826247</v>
      </c>
      <c r="R95" s="11">
        <v>16011.497598602822</v>
      </c>
      <c r="S95" s="11">
        <v>14742.37814745291</v>
      </c>
      <c r="T95" s="11">
        <v>8413.3476856835314</v>
      </c>
    </row>
    <row r="96" spans="1:20">
      <c r="A96" s="10" t="s">
        <v>2</v>
      </c>
      <c r="B96" s="13">
        <f>B7/B91</f>
        <v>36418.956076799848</v>
      </c>
      <c r="C96" s="13">
        <f>C7/C91</f>
        <v>34326.417332527584</v>
      </c>
      <c r="D96" s="13">
        <f>D7/D91</f>
        <v>44969.650839520342</v>
      </c>
      <c r="E96" s="13">
        <f>E7/E91</f>
        <v>42067.87040594186</v>
      </c>
      <c r="F96" s="13">
        <f>F7/$F$91</f>
        <v>37037.162293994457</v>
      </c>
      <c r="G96" s="13">
        <f t="shared" si="23"/>
        <v>17246.804869296382</v>
      </c>
      <c r="H96" s="13">
        <f>H7/$H$91</f>
        <v>23277.339167944661</v>
      </c>
      <c r="I96" s="13">
        <f>I7/$I$91</f>
        <v>26405.493951612905</v>
      </c>
      <c r="J96" s="13">
        <v>28508.891808638262</v>
      </c>
      <c r="K96" s="13">
        <v>29127.377412808532</v>
      </c>
      <c r="L96" s="13">
        <v>11602.059836350425</v>
      </c>
      <c r="M96" s="11">
        <v>12297.907897994553</v>
      </c>
      <c r="N96" s="11">
        <v>13398.025539944067</v>
      </c>
      <c r="O96" s="11">
        <v>8216.2357739622385</v>
      </c>
      <c r="P96" s="11">
        <v>5911.4483288513247</v>
      </c>
      <c r="Q96" s="11">
        <v>101397.88513373418</v>
      </c>
      <c r="R96" s="11">
        <v>16561.999708921554</v>
      </c>
      <c r="S96" s="11">
        <v>17661.984594472135</v>
      </c>
      <c r="T96" s="11">
        <v>7471.6284791634625</v>
      </c>
    </row>
    <row r="97" spans="1:20" ht="28.8">
      <c r="A97" s="10" t="s">
        <v>3</v>
      </c>
      <c r="B97" s="13">
        <f t="shared" ref="B97" si="24">B8/B91</f>
        <v>24055.663151854245</v>
      </c>
      <c r="C97" s="13">
        <f t="shared" ref="C97:E98" si="25">C8/C91</f>
        <v>24138.409543633472</v>
      </c>
      <c r="D97" s="13">
        <f t="shared" si="25"/>
        <v>31745.802398260967</v>
      </c>
      <c r="E97" s="13">
        <f t="shared" si="25"/>
        <v>30895.377128953769</v>
      </c>
      <c r="F97" s="13">
        <f>F8/$F$91</f>
        <v>27275.588912446834</v>
      </c>
      <c r="G97" s="13">
        <f t="shared" si="23"/>
        <v>8451.1552157230799</v>
      </c>
      <c r="H97" s="13">
        <f>H8/$H$91</f>
        <v>17261.486891043976</v>
      </c>
      <c r="I97" s="13">
        <f>I8/$I$91</f>
        <v>18405.745967741936</v>
      </c>
      <c r="J97" s="13">
        <v>21000.487764150654</v>
      </c>
      <c r="K97" s="13">
        <v>21361.398209762927</v>
      </c>
      <c r="L97" s="13">
        <v>7922.4718036205104</v>
      </c>
      <c r="M97" s="11">
        <v>12583.560287199802</v>
      </c>
      <c r="N97" s="11">
        <v>12216.381953569864</v>
      </c>
      <c r="O97" s="11">
        <v>14379.646075916058</v>
      </c>
      <c r="P97" s="11">
        <v>10342.55346395185</v>
      </c>
      <c r="Q97" s="11">
        <v>82573.501969728371</v>
      </c>
      <c r="R97" s="11">
        <v>15561.781400087322</v>
      </c>
      <c r="S97" s="11">
        <v>17075.538869829765</v>
      </c>
      <c r="T97" s="11">
        <v>8627.4027371982156</v>
      </c>
    </row>
    <row r="98" spans="1:20">
      <c r="A98" s="10" t="s">
        <v>4</v>
      </c>
      <c r="B98" s="13">
        <f t="shared" ref="B98" si="26">B9/B92</f>
        <v>575316.1372299873</v>
      </c>
      <c r="C98" s="13">
        <f t="shared" si="25"/>
        <v>516148.39383888413</v>
      </c>
      <c r="D98" s="13">
        <f t="shared" si="25"/>
        <v>519765.51724137936</v>
      </c>
      <c r="E98" s="13">
        <f t="shared" si="25"/>
        <v>533088.01617709664</v>
      </c>
      <c r="F98" s="13">
        <f t="shared" ref="F98:F103" si="27">F9/$F$92</f>
        <v>485217.63172446482</v>
      </c>
      <c r="G98" s="13">
        <f>G9/$G$92</f>
        <v>443105.83291220042</v>
      </c>
      <c r="H98" s="13">
        <f>H9/$H$92</f>
        <v>433301.35294286616</v>
      </c>
      <c r="I98" s="13">
        <f t="shared" ref="I98:I103" si="28">I9/$I$92</f>
        <v>345721.77158854355</v>
      </c>
      <c r="J98" s="13">
        <v>334476.9424008613</v>
      </c>
      <c r="K98" s="13">
        <v>346873.57436131383</v>
      </c>
      <c r="L98" s="13">
        <v>379250</v>
      </c>
      <c r="M98" s="11">
        <v>369964.83417215123</v>
      </c>
      <c r="N98" s="11">
        <v>299196.46514894365</v>
      </c>
      <c r="O98" s="11">
        <v>326610.10087378969</v>
      </c>
      <c r="P98" s="11">
        <v>314039.22394133953</v>
      </c>
      <c r="Q98" s="11">
        <v>309017.15173205483</v>
      </c>
      <c r="R98" s="11">
        <v>229358.93223819303</v>
      </c>
      <c r="S98" s="11">
        <v>158584.09208039855</v>
      </c>
      <c r="T98" s="11">
        <v>106352.37481985711</v>
      </c>
    </row>
    <row r="99" spans="1:20">
      <c r="A99" s="10" t="s">
        <v>5</v>
      </c>
      <c r="B99" s="13">
        <f>B10/B92</f>
        <v>239815.24777636596</v>
      </c>
      <c r="C99" s="13">
        <f>C10/C92</f>
        <v>225428.68826389205</v>
      </c>
      <c r="D99" s="13">
        <f>D10/D92</f>
        <v>224848.76847290643</v>
      </c>
      <c r="E99" s="13">
        <f>E10/E92</f>
        <v>240796.88165176671</v>
      </c>
      <c r="F99" s="13">
        <f t="shared" si="27"/>
        <v>229600.81101719462</v>
      </c>
      <c r="G99" s="13">
        <f t="shared" ref="G99:G103" si="29">G10/$G$92</f>
        <v>210079.79360055324</v>
      </c>
      <c r="H99" s="13">
        <f t="shared" ref="H99:H103" si="30">H10/$H$92</f>
        <v>188797.86286731967</v>
      </c>
      <c r="I99" s="13">
        <f t="shared" si="28"/>
        <v>139451.82207546721</v>
      </c>
      <c r="J99" s="13">
        <v>134384.40439875933</v>
      </c>
      <c r="K99" s="13">
        <v>147086.56478102188</v>
      </c>
      <c r="L99" s="13">
        <v>167526.5604249668</v>
      </c>
      <c r="M99" s="11">
        <v>168344.6251129178</v>
      </c>
      <c r="N99" s="11">
        <v>120741.79200561829</v>
      </c>
      <c r="O99" s="11">
        <v>129521.94595324043</v>
      </c>
      <c r="P99" s="11">
        <v>119562.85303301408</v>
      </c>
      <c r="Q99" s="11">
        <v>128662.6375852522</v>
      </c>
      <c r="R99" s="11">
        <v>105835.318275154</v>
      </c>
      <c r="S99" s="11">
        <v>70288.953788008934</v>
      </c>
      <c r="T99" s="11">
        <v>56871.492962928896</v>
      </c>
    </row>
    <row r="100" spans="1:20">
      <c r="A100" s="10" t="s">
        <v>6</v>
      </c>
      <c r="B100" s="13">
        <f>B11/B92</f>
        <v>56548.411689961882</v>
      </c>
      <c r="C100" s="13">
        <f>C11/C92</f>
        <v>58222.318142578042</v>
      </c>
      <c r="D100" s="13">
        <f>D11/D92</f>
        <v>60100.000000000007</v>
      </c>
      <c r="E100" s="13">
        <f>E11/E92</f>
        <v>67164.218816517663</v>
      </c>
      <c r="F100" s="13">
        <f t="shared" si="27"/>
        <v>67764.963003923433</v>
      </c>
      <c r="G100" s="13">
        <f t="shared" si="29"/>
        <v>61224.033832486632</v>
      </c>
      <c r="H100" s="13">
        <f t="shared" si="30"/>
        <v>68269.899175595318</v>
      </c>
      <c r="I100" s="13">
        <f t="shared" si="28"/>
        <v>47118.177685258299</v>
      </c>
      <c r="J100" s="13">
        <v>39139.217143882495</v>
      </c>
      <c r="K100" s="13">
        <v>46052.691605839413</v>
      </c>
      <c r="L100" s="13">
        <v>50429.946879150069</v>
      </c>
      <c r="M100" s="11">
        <v>44027.293844367014</v>
      </c>
      <c r="N100" s="11">
        <v>40109.14730496869</v>
      </c>
      <c r="O100" s="11">
        <v>45764.987685975502</v>
      </c>
      <c r="P100" s="11">
        <v>48633.126337578506</v>
      </c>
      <c r="Q100" s="11">
        <v>53621.784050239716</v>
      </c>
      <c r="R100" s="11">
        <v>35792.607802874743</v>
      </c>
      <c r="S100" s="11">
        <v>19930.596117505585</v>
      </c>
      <c r="T100" s="11">
        <v>19267.163401097721</v>
      </c>
    </row>
    <row r="101" spans="1:20">
      <c r="A101" s="10" t="s">
        <v>7</v>
      </c>
      <c r="B101" s="13">
        <f>B12/B92</f>
        <v>183266.83608640407</v>
      </c>
      <c r="C101" s="13">
        <f>C12/C92</f>
        <v>167206.37012131402</v>
      </c>
      <c r="D101" s="13">
        <f>D12/D92</f>
        <v>164748.76847290641</v>
      </c>
      <c r="E101" s="13">
        <f>E12/E92</f>
        <v>173632.66283524904</v>
      </c>
      <c r="F101" s="13">
        <f t="shared" si="27"/>
        <v>161835.8480132712</v>
      </c>
      <c r="G101" s="13">
        <f t="shared" si="29"/>
        <v>148855.75976806661</v>
      </c>
      <c r="H101" s="13">
        <f t="shared" si="30"/>
        <v>120527.96369172435</v>
      </c>
      <c r="I101" s="13">
        <f t="shared" si="28"/>
        <v>92333.644390208894</v>
      </c>
      <c r="J101" s="13">
        <v>95245.18725487683</v>
      </c>
      <c r="K101" s="13">
        <v>101033.87317518248</v>
      </c>
      <c r="L101" s="13">
        <v>117096.61354581673</v>
      </c>
      <c r="M101" s="11">
        <v>124317.33126855077</v>
      </c>
      <c r="N101" s="11">
        <v>80632.644700649616</v>
      </c>
      <c r="O101" s="11">
        <v>83756.958267264927</v>
      </c>
      <c r="P101" s="11">
        <v>70929.726695435573</v>
      </c>
      <c r="Q101" s="11">
        <v>75040.853535012488</v>
      </c>
      <c r="R101" s="11">
        <v>70042.710472279257</v>
      </c>
      <c r="S101" s="11">
        <v>50358.357670503356</v>
      </c>
      <c r="T101" s="11">
        <v>37604.329561831175</v>
      </c>
    </row>
    <row r="102" spans="1:20">
      <c r="A102" s="10" t="s">
        <v>8</v>
      </c>
      <c r="B102" s="13">
        <f>B13/B92</f>
        <v>336660.48284625157</v>
      </c>
      <c r="C102" s="13">
        <f>C13/C92</f>
        <v>290226.49825071561</v>
      </c>
      <c r="D102" s="13">
        <f>D13/D92</f>
        <v>292096.55172413797</v>
      </c>
      <c r="E102" s="13">
        <f>E13/E92</f>
        <v>287366.69859514688</v>
      </c>
      <c r="F102" s="13">
        <f t="shared" si="27"/>
        <v>250710.42999710352</v>
      </c>
      <c r="G102" s="13">
        <f t="shared" si="29"/>
        <v>228248.53046785647</v>
      </c>
      <c r="H102" s="13">
        <f t="shared" si="30"/>
        <v>239870.73794272254</v>
      </c>
      <c r="I102" s="13">
        <f t="shared" si="28"/>
        <v>202766.73127078699</v>
      </c>
      <c r="J102" s="13">
        <v>196754.50513957601</v>
      </c>
      <c r="K102" s="13">
        <v>196255.70255474452</v>
      </c>
      <c r="L102" s="13">
        <v>207949.203187251</v>
      </c>
      <c r="M102" s="11">
        <v>200549.42573235257</v>
      </c>
      <c r="N102" s="11">
        <v>175675.65985837186</v>
      </c>
      <c r="O102" s="11">
        <v>193970.17644478931</v>
      </c>
      <c r="P102" s="11">
        <v>188495.94779496896</v>
      </c>
      <c r="Q102" s="11">
        <v>167531.2310081707</v>
      </c>
      <c r="R102" s="11">
        <v>117680.49281314168</v>
      </c>
      <c r="S102" s="11">
        <v>83285.689744030242</v>
      </c>
      <c r="T102" s="11">
        <v>45079.876123018432</v>
      </c>
    </row>
    <row r="103" spans="1:20">
      <c r="A103" s="10" t="s">
        <v>9</v>
      </c>
      <c r="B103" s="13">
        <f>B14/B92</f>
        <v>2066.836086404066</v>
      </c>
      <c r="C103" s="13">
        <f>C14/C92</f>
        <v>1847.6532327684131</v>
      </c>
      <c r="D103" s="13">
        <f>D14/D92</f>
        <v>2003.2019704433499</v>
      </c>
      <c r="E103" s="13">
        <f>E14/E92</f>
        <v>2163.9527458492976</v>
      </c>
      <c r="F103" s="13">
        <f t="shared" si="27"/>
        <v>2141.5593648787426</v>
      </c>
      <c r="G103" s="13">
        <f t="shared" si="29"/>
        <v>2163.2045109982178</v>
      </c>
      <c r="H103" s="13">
        <f t="shared" si="30"/>
        <v>2336.1962485278486</v>
      </c>
      <c r="I103" s="13">
        <f t="shared" si="28"/>
        <v>1946.0196683655161</v>
      </c>
      <c r="J103" s="13">
        <v>2084.7965958319446</v>
      </c>
      <c r="K103" s="13">
        <v>2316.6628649635036</v>
      </c>
      <c r="L103" s="13">
        <v>2672.9747675962817</v>
      </c>
      <c r="M103" s="11">
        <v>2597.4319267002193</v>
      </c>
      <c r="N103" s="11">
        <v>2355.884590624451</v>
      </c>
      <c r="O103" s="11">
        <v>2716.1701696973782</v>
      </c>
      <c r="P103" s="11">
        <v>2792.6884889309899</v>
      </c>
      <c r="Q103" s="11">
        <v>2687.5548652846242</v>
      </c>
      <c r="R103" s="11">
        <v>3268.993839835729</v>
      </c>
      <c r="S103" s="11">
        <v>2583.4049132451469</v>
      </c>
      <c r="T103" s="11">
        <v>2132.5851654248308</v>
      </c>
    </row>
    <row r="104" spans="1:20">
      <c r="A104" s="10" t="s">
        <v>44</v>
      </c>
      <c r="B104" s="7">
        <f>B15/B91</f>
        <v>22889.080171197667</v>
      </c>
      <c r="C104" s="7">
        <f>C15/C91</f>
        <v>20993.307817990553</v>
      </c>
      <c r="D104" s="7">
        <f>D15/D91</f>
        <v>23763.037883234745</v>
      </c>
      <c r="E104" s="7">
        <f>E15/E91</f>
        <v>22100.396977846074</v>
      </c>
      <c r="F104" s="7">
        <f>F15/$F$91</f>
        <v>22094.199976586584</v>
      </c>
      <c r="G104" s="7">
        <f>G15/$G$91</f>
        <v>17999.006266044664</v>
      </c>
      <c r="H104" s="13">
        <f>H15/H91</f>
        <v>17176.816768423654</v>
      </c>
      <c r="I104" s="13">
        <f>I15/I91</f>
        <v>15879.032258064517</v>
      </c>
      <c r="J104" s="13">
        <f t="shared" ref="J104:T104" si="31">J15/J91</f>
        <v>14101.129767235432</v>
      </c>
      <c r="K104" s="13">
        <f t="shared" si="31"/>
        <v>17109.506504947534</v>
      </c>
      <c r="L104" s="13">
        <f t="shared" si="31"/>
        <v>20375.635800713993</v>
      </c>
      <c r="M104" s="13">
        <f t="shared" si="31"/>
        <v>16503.466204506065</v>
      </c>
      <c r="N104" s="13">
        <f t="shared" si="31"/>
        <v>14166.245493446544</v>
      </c>
      <c r="O104" s="13">
        <f t="shared" si="31"/>
        <v>13626.077231761068</v>
      </c>
      <c r="P104" s="13">
        <f t="shared" si="31"/>
        <v>13396.401587911383</v>
      </c>
      <c r="Q104" s="13">
        <f t="shared" si="31"/>
        <v>8317.6446195314111</v>
      </c>
      <c r="R104" s="13">
        <f t="shared" si="31"/>
        <v>6201.4262843836414</v>
      </c>
      <c r="S104" s="13">
        <f t="shared" si="31"/>
        <v>4123.24422292705</v>
      </c>
      <c r="T104" s="13">
        <f t="shared" si="31"/>
        <v>3464.2472704905426</v>
      </c>
    </row>
    <row r="105" spans="1:20">
      <c r="A105" s="10" t="s">
        <v>45</v>
      </c>
      <c r="B105" s="7">
        <f>B16/B91</f>
        <v>45905.363077732349</v>
      </c>
      <c r="C105" s="7">
        <f>C16/C91</f>
        <v>54030.305065019355</v>
      </c>
      <c r="D105" s="7">
        <f>D16/D91</f>
        <v>72070.644847093121</v>
      </c>
      <c r="E105" s="7">
        <f>E16/E91</f>
        <v>71161.992572672549</v>
      </c>
      <c r="F105" s="7">
        <f>F16/$F$91</f>
        <v>59395.153422911331</v>
      </c>
      <c r="G105" s="7">
        <f>G16/$G$91</f>
        <v>42164.131724956525</v>
      </c>
      <c r="H105" s="13">
        <f>H16/H91</f>
        <v>32765.734864993003</v>
      </c>
      <c r="I105" s="13">
        <f>I16/I91</f>
        <v>45337.953629032258</v>
      </c>
      <c r="J105" s="13">
        <f t="shared" ref="J105:T105" si="32">J16/J91</f>
        <v>43901.673778062919</v>
      </c>
      <c r="K105" s="13">
        <f t="shared" si="32"/>
        <v>48109.553699246462</v>
      </c>
      <c r="L105" s="13">
        <f t="shared" si="32"/>
        <v>31258.016617698166</v>
      </c>
      <c r="M105" s="13">
        <f t="shared" si="32"/>
        <v>26025.315672196088</v>
      </c>
      <c r="N105" s="13">
        <f t="shared" si="32"/>
        <v>27233.734290238888</v>
      </c>
      <c r="O105" s="13">
        <f t="shared" si="32"/>
        <v>21789.684889152028</v>
      </c>
      <c r="P105" s="13">
        <f t="shared" si="32"/>
        <v>17997.823024715071</v>
      </c>
      <c r="Q105" s="13">
        <f t="shared" si="32"/>
        <v>27359.31992535766</v>
      </c>
      <c r="R105" s="13">
        <f t="shared" si="32"/>
        <v>22212.923882986463</v>
      </c>
      <c r="S105" s="13">
        <f t="shared" si="32"/>
        <v>18865.622370379962</v>
      </c>
      <c r="T105" s="13">
        <f t="shared" si="32"/>
        <v>11877.594956174073</v>
      </c>
    </row>
    <row r="106" spans="1:20">
      <c r="A106" s="10" t="s">
        <v>46</v>
      </c>
      <c r="B106" s="13">
        <f>B17/B91</f>
        <v>20566.912942639221</v>
      </c>
      <c r="C106" s="13">
        <f>C17/C91</f>
        <v>37433.02222520647</v>
      </c>
      <c r="D106" s="13">
        <f>D17/D91</f>
        <v>63410.329680253366</v>
      </c>
      <c r="E106" s="13">
        <f>E17/E91</f>
        <v>33506.210782430528</v>
      </c>
      <c r="F106" s="13">
        <f>F17/$F$91</f>
        <v>14657.838941713602</v>
      </c>
      <c r="G106" s="13">
        <f>G17/$G$91</f>
        <v>28795.373616363486</v>
      </c>
      <c r="H106" s="13">
        <f>H17/H91</f>
        <v>41060.468801819836</v>
      </c>
      <c r="I106" s="13">
        <f>I17/I91</f>
        <v>34749.243951612902</v>
      </c>
      <c r="J106" s="13">
        <f t="shared" ref="J106:T106" si="33">J17/J91</f>
        <v>36164.15241091713</v>
      </c>
      <c r="K106" s="13">
        <f t="shared" si="33"/>
        <v>32566.268661412367</v>
      </c>
      <c r="L106" s="13">
        <f t="shared" si="33"/>
        <v>22554.260259691026</v>
      </c>
      <c r="M106" s="13">
        <f t="shared" si="33"/>
        <v>38001.671205743995</v>
      </c>
      <c r="N106" s="13">
        <f t="shared" si="33"/>
        <v>32184.035850264496</v>
      </c>
      <c r="O106" s="13">
        <f t="shared" si="33"/>
        <v>23447.470561147293</v>
      </c>
      <c r="P106" s="13">
        <f t="shared" si="33"/>
        <v>24518.504289921882</v>
      </c>
      <c r="Q106" s="13">
        <f t="shared" si="33"/>
        <v>68020.319303338169</v>
      </c>
      <c r="R106" s="13">
        <f t="shared" si="33"/>
        <v>22504.730024741668</v>
      </c>
      <c r="S106" s="13">
        <f t="shared" si="33"/>
        <v>19746.261893973722</v>
      </c>
      <c r="T106" s="13">
        <f t="shared" si="33"/>
        <v>12756.573888974319</v>
      </c>
    </row>
    <row r="107" spans="1:20">
      <c r="A107" s="10" t="s">
        <v>10</v>
      </c>
      <c r="B107" s="13">
        <v>8133349</v>
      </c>
      <c r="C107" s="13">
        <v>8133349</v>
      </c>
      <c r="D107" s="13">
        <v>8133349</v>
      </c>
      <c r="E107" s="13">
        <v>8133349</v>
      </c>
      <c r="F107" s="13">
        <v>8133349</v>
      </c>
      <c r="G107" s="13">
        <v>8133349</v>
      </c>
      <c r="H107" s="13">
        <v>8133349</v>
      </c>
      <c r="I107" s="13">
        <v>8133349</v>
      </c>
      <c r="J107" s="13">
        <v>8133349</v>
      </c>
      <c r="K107" s="13">
        <v>8125590</v>
      </c>
      <c r="L107" s="13">
        <v>8051637</v>
      </c>
      <c r="M107" s="11">
        <v>8051637</v>
      </c>
      <c r="N107" s="11">
        <v>8051637</v>
      </c>
      <c r="O107" s="11">
        <v>8051637</v>
      </c>
      <c r="P107" s="11">
        <v>7960596</v>
      </c>
      <c r="Q107" s="11">
        <v>7960596</v>
      </c>
      <c r="R107" s="11">
        <v>7960596</v>
      </c>
      <c r="S107" s="11">
        <v>7518770</v>
      </c>
      <c r="T107" s="11">
        <v>6955095</v>
      </c>
    </row>
    <row r="108" spans="1:20" ht="28.8">
      <c r="A108" s="10" t="s">
        <v>11</v>
      </c>
      <c r="B108" s="16">
        <f>B19/B91</f>
        <v>0.95641154388733485</v>
      </c>
      <c r="C108" s="16">
        <f>C19/C91</f>
        <v>0.89527518521005389</v>
      </c>
      <c r="D108" s="16">
        <f>D19/D91</f>
        <v>0.77404872636732469</v>
      </c>
      <c r="E108" s="16">
        <f>E19/E91</f>
        <v>0.38417210910487898</v>
      </c>
      <c r="F108" s="16">
        <f>F19/F91</f>
        <v>0.39022359812172375</v>
      </c>
      <c r="G108" s="16">
        <v>0.40064726791950556</v>
      </c>
      <c r="H108" s="16">
        <v>0.400647267919506</v>
      </c>
      <c r="I108" s="16">
        <v>0</v>
      </c>
      <c r="J108" s="16">
        <v>0</v>
      </c>
      <c r="K108" s="16">
        <v>0.42769160583941607</v>
      </c>
      <c r="L108" s="16">
        <v>0.49800796812749004</v>
      </c>
      <c r="M108" s="15">
        <v>0.48393341076267904</v>
      </c>
      <c r="N108" s="15">
        <v>0</v>
      </c>
      <c r="O108" s="15">
        <v>0</v>
      </c>
      <c r="P108" s="15">
        <v>0</v>
      </c>
      <c r="Q108" s="15">
        <v>0</v>
      </c>
      <c r="R108" s="15">
        <v>0</v>
      </c>
      <c r="S108" s="15">
        <v>0</v>
      </c>
      <c r="T108" s="15">
        <v>0</v>
      </c>
    </row>
    <row r="109" spans="1:20" s="8" customFormat="1" ht="43.8" customHeight="1">
      <c r="A109" s="39"/>
      <c r="B109" s="40"/>
      <c r="C109" s="40"/>
      <c r="D109" s="41"/>
      <c r="E109" s="41"/>
      <c r="F109" s="42"/>
      <c r="G109" s="65" t="s">
        <v>55</v>
      </c>
      <c r="H109" s="65"/>
      <c r="I109" s="65"/>
      <c r="J109" s="65"/>
      <c r="K109" s="65"/>
      <c r="L109" s="65"/>
      <c r="M109" s="65"/>
      <c r="N109" s="65"/>
      <c r="O109" s="65"/>
      <c r="P109" s="65"/>
      <c r="Q109" s="33"/>
      <c r="R109" s="33"/>
      <c r="S109" s="33"/>
      <c r="T109" s="33"/>
    </row>
    <row r="110" spans="1:20" s="8" customFormat="1">
      <c r="A110" s="17"/>
      <c r="B110" s="17"/>
      <c r="C110" s="17"/>
      <c r="D110" s="31"/>
      <c r="E110" s="31"/>
      <c r="F110" s="19"/>
      <c r="G110" s="19"/>
      <c r="H110" s="19"/>
      <c r="I110" s="2"/>
      <c r="J110" s="2"/>
      <c r="K110" s="2"/>
      <c r="L110" s="2"/>
      <c r="M110" s="19"/>
      <c r="N110" s="19"/>
      <c r="O110" s="19"/>
      <c r="P110" s="19"/>
      <c r="Q110" s="19"/>
      <c r="R110" s="19"/>
      <c r="S110" s="19"/>
      <c r="T110" s="19"/>
    </row>
    <row r="111" spans="1:20" ht="28.8">
      <c r="A111" s="50" t="s">
        <v>64</v>
      </c>
      <c r="B111" s="37">
        <f>B4</f>
        <v>2023</v>
      </c>
      <c r="C111" s="37">
        <v>2022</v>
      </c>
      <c r="D111" s="26">
        <v>2021</v>
      </c>
      <c r="E111" s="26">
        <v>2020</v>
      </c>
      <c r="F111" s="25">
        <v>2019</v>
      </c>
      <c r="G111" s="25">
        <f>G22</f>
        <v>2018</v>
      </c>
      <c r="H111" s="25">
        <v>2017</v>
      </c>
      <c r="I111" s="25">
        <v>2016</v>
      </c>
      <c r="J111" s="25">
        <v>2015</v>
      </c>
      <c r="K111" s="25">
        <v>2014</v>
      </c>
      <c r="L111" s="25">
        <v>2013</v>
      </c>
      <c r="M111" s="26">
        <v>2012</v>
      </c>
      <c r="N111" s="26">
        <v>2011</v>
      </c>
      <c r="O111" s="26">
        <v>2010</v>
      </c>
      <c r="P111" s="26">
        <v>2009</v>
      </c>
      <c r="Q111" s="26">
        <v>2008</v>
      </c>
      <c r="R111" s="26">
        <v>2007</v>
      </c>
      <c r="S111" s="26">
        <v>2006</v>
      </c>
      <c r="T111" s="26">
        <v>2005</v>
      </c>
    </row>
    <row r="112" spans="1:20" ht="28.8">
      <c r="A112" s="34" t="s">
        <v>12</v>
      </c>
      <c r="B112" s="13">
        <f>B23/B91</f>
        <v>313768.26148291613</v>
      </c>
      <c r="C112" s="13">
        <f>C23/C91</f>
        <v>270960.85409252666</v>
      </c>
      <c r="D112" s="13">
        <f>D23/D91</f>
        <v>275418.92162111599</v>
      </c>
      <c r="E112" s="13">
        <f>E23/E91</f>
        <v>255961.3266743501</v>
      </c>
      <c r="F112" s="13">
        <f>F23/$F$91</f>
        <v>247583.34525683217</v>
      </c>
      <c r="G112" s="13">
        <f>G23/$G$91</f>
        <v>266679.54840312473</v>
      </c>
      <c r="H112" s="13">
        <f>H23/$H$91</f>
        <v>201797.21461116071</v>
      </c>
      <c r="I112" s="13">
        <f>I23/$I$91</f>
        <v>188813.76008064515</v>
      </c>
      <c r="J112" s="13">
        <v>197625.15984163046</v>
      </c>
      <c r="K112" s="13">
        <v>228050.71813991538</v>
      </c>
      <c r="L112" s="13">
        <v>201463.36840109943</v>
      </c>
      <c r="M112" s="13">
        <v>206381.22059915823</v>
      </c>
      <c r="N112" s="11">
        <v>191270.93230904004</v>
      </c>
      <c r="O112" s="11">
        <v>184018.48562594567</v>
      </c>
      <c r="P112" s="11">
        <v>158634.90843898067</v>
      </c>
      <c r="Q112" s="11">
        <v>255185.15446817331</v>
      </c>
      <c r="R112" s="11">
        <v>192958.08470382766</v>
      </c>
      <c r="S112" s="11">
        <v>149462.10110686778</v>
      </c>
      <c r="T112" s="11">
        <v>130777.48731354759</v>
      </c>
    </row>
    <row r="113" spans="1:20">
      <c r="A113" s="34" t="s">
        <v>1</v>
      </c>
      <c r="B113" s="13">
        <f>B24/B91</f>
        <v>16095.449872079957</v>
      </c>
      <c r="C113" s="13">
        <f>C24/C91</f>
        <v>2295.9332124711832</v>
      </c>
      <c r="D113" s="13">
        <f>D24/D91</f>
        <v>17387.714556631337</v>
      </c>
      <c r="E113" s="13">
        <f>E24/E91</f>
        <v>16525.803559994878</v>
      </c>
      <c r="F113" s="13">
        <f>F24/$F$91</f>
        <v>8719.9365236280391</v>
      </c>
      <c r="G113" s="13">
        <f t="shared" ref="G113:G115" si="34">G24/$G$91</f>
        <v>24674.690148231981</v>
      </c>
      <c r="H113" s="13">
        <f>H24/$H$91</f>
        <v>10826.290473720879</v>
      </c>
      <c r="I113" s="13">
        <f t="shared" ref="I113:I115" si="35">I24/$I$91</f>
        <v>19867.439516129034</v>
      </c>
      <c r="J113" s="13">
        <v>21982.871129195981</v>
      </c>
      <c r="K113" s="13">
        <v>22813.094844809413</v>
      </c>
      <c r="L113" s="13">
        <v>16208.574226771556</v>
      </c>
      <c r="M113" s="13">
        <v>19309.234959148303</v>
      </c>
      <c r="N113" s="11">
        <v>18109.77458809259</v>
      </c>
      <c r="O113" s="11">
        <v>24741.464377343596</v>
      </c>
      <c r="P113" s="11">
        <v>18969.45831732616</v>
      </c>
      <c r="Q113" s="11">
        <v>14699.564586357037</v>
      </c>
      <c r="R113" s="11">
        <v>12487.993014117304</v>
      </c>
      <c r="S113" s="11">
        <v>13480.80781927633</v>
      </c>
      <c r="T113" s="11">
        <v>10630.478240811934</v>
      </c>
    </row>
    <row r="114" spans="1:20">
      <c r="A114" s="34" t="s">
        <v>13</v>
      </c>
      <c r="B114" s="13">
        <f>B25/B91</f>
        <v>26681.251942710951</v>
      </c>
      <c r="C114" s="13">
        <f>C25/C91</f>
        <v>19170.303722106582</v>
      </c>
      <c r="D114" s="13">
        <f>D25/D91</f>
        <v>24086.590250856287</v>
      </c>
      <c r="E114" s="13">
        <f>E25/E91</f>
        <v>24043.539505698551</v>
      </c>
      <c r="F114" s="13">
        <f>F25/$F$91</f>
        <v>17533.266561739878</v>
      </c>
      <c r="G114" s="13">
        <f t="shared" si="34"/>
        <v>15754.823750241532</v>
      </c>
      <c r="H114" s="13">
        <f>H25/$H$91</f>
        <v>11817.491814553736</v>
      </c>
      <c r="I114" s="13">
        <f t="shared" si="35"/>
        <v>14250.504032258064</v>
      </c>
      <c r="J114" s="13">
        <v>17590.884522935903</v>
      </c>
      <c r="K114" s="13">
        <v>16906.571019554172</v>
      </c>
      <c r="L114" s="13">
        <v>15338.514516791458</v>
      </c>
      <c r="M114" s="13">
        <v>13498.390690765042</v>
      </c>
      <c r="N114" s="11">
        <v>21123.016274133224</v>
      </c>
      <c r="O114" s="11">
        <v>24560.555226629825</v>
      </c>
      <c r="P114" s="11">
        <v>18268.664361634012</v>
      </c>
      <c r="Q114" s="11">
        <v>18924.735641716772</v>
      </c>
      <c r="R114" s="11">
        <v>10013.826226167952</v>
      </c>
      <c r="S114" s="11">
        <v>14957.602433814487</v>
      </c>
      <c r="T114" s="11">
        <v>9252.6526218668314</v>
      </c>
    </row>
    <row r="115" spans="1:20">
      <c r="A115" s="34" t="s">
        <v>14</v>
      </c>
      <c r="B115" s="13">
        <f t="shared" ref="B115" si="36">B26/B91</f>
        <v>22036.439279822109</v>
      </c>
      <c r="C115" s="13">
        <f t="shared" ref="C115:E116" si="37">C26/C91</f>
        <v>15086.729783567223</v>
      </c>
      <c r="D115" s="13">
        <f t="shared" si="37"/>
        <v>20137.651665172321</v>
      </c>
      <c r="E115" s="13">
        <f t="shared" si="37"/>
        <v>20491.228070175439</v>
      </c>
      <c r="F115" s="13">
        <f>F26/$F$91</f>
        <v>14991.610192640383</v>
      </c>
      <c r="G115" s="13">
        <f t="shared" si="34"/>
        <v>13704.971430148784</v>
      </c>
      <c r="H115" s="13">
        <f>H26/$H$91</f>
        <v>10507.10815027834</v>
      </c>
      <c r="I115" s="13">
        <f t="shared" si="35"/>
        <v>11488.911290322581</v>
      </c>
      <c r="J115" s="13">
        <v>15208.486217367041</v>
      </c>
      <c r="K115" s="13">
        <v>12915.191844825145</v>
      </c>
      <c r="L115" s="13">
        <v>14401.162607019873</v>
      </c>
      <c r="M115" s="13">
        <v>12875.711809853925</v>
      </c>
      <c r="N115" s="11">
        <v>18595.976953401394</v>
      </c>
      <c r="O115" s="11">
        <v>22521.544635221366</v>
      </c>
      <c r="P115" s="11">
        <v>16439.684978870533</v>
      </c>
      <c r="Q115" s="11">
        <v>16232.220609579099</v>
      </c>
      <c r="R115" s="11">
        <v>9395.648377237665</v>
      </c>
      <c r="S115" s="11">
        <v>13742.960709431032</v>
      </c>
      <c r="T115" s="11">
        <v>8946.0249115792703</v>
      </c>
    </row>
    <row r="116" spans="1:20">
      <c r="A116" s="34" t="s">
        <v>4</v>
      </c>
      <c r="B116" s="13">
        <f t="shared" ref="B116" si="38">B27/B92</f>
        <v>449504.19313850062</v>
      </c>
      <c r="C116" s="13">
        <f t="shared" si="37"/>
        <v>376389.43159616523</v>
      </c>
      <c r="D116" s="13">
        <f t="shared" si="37"/>
        <v>373417.4876847291</v>
      </c>
      <c r="E116" s="13">
        <f t="shared" si="37"/>
        <v>385264.20817369095</v>
      </c>
      <c r="F116" s="13">
        <f t="shared" ref="F116:F121" si="39">F27/$F$92</f>
        <v>367339.44229402009</v>
      </c>
      <c r="G116" s="13">
        <f>G27/$G$92</f>
        <v>355054.92459504749</v>
      </c>
      <c r="H116" s="13">
        <f t="shared" ref="H116:H121" si="40">H27/$H$92</f>
        <v>358258.69646396459</v>
      </c>
      <c r="I116" s="13">
        <f>I27/$I$92</f>
        <v>278095.61409805471</v>
      </c>
      <c r="J116" s="13">
        <v>286408.44889902847</v>
      </c>
      <c r="K116" s="13">
        <v>297077.72582116787</v>
      </c>
      <c r="L116" s="13">
        <v>335193.55909694557</v>
      </c>
      <c r="M116" s="13">
        <v>342189.31475029036</v>
      </c>
      <c r="N116" s="11">
        <v>278944.51922514191</v>
      </c>
      <c r="O116" s="11">
        <v>297180.59444688098</v>
      </c>
      <c r="P116" s="11">
        <v>270916.04392520088</v>
      </c>
      <c r="Q116" s="11">
        <v>247322.57411033829</v>
      </c>
      <c r="R116" s="11">
        <v>207931.82751540039</v>
      </c>
      <c r="S116" s="11">
        <v>146791.2729771517</v>
      </c>
      <c r="T116" s="11">
        <v>100631.03670315519</v>
      </c>
    </row>
    <row r="117" spans="1:20">
      <c r="A117" s="34" t="s">
        <v>5</v>
      </c>
      <c r="B117" s="13">
        <f>B28/B92</f>
        <v>163450.82592121983</v>
      </c>
      <c r="C117" s="13">
        <f>C28/C92</f>
        <v>136928.52923803899</v>
      </c>
      <c r="D117" s="13">
        <f>D28/D92</f>
        <v>122655.66502463055</v>
      </c>
      <c r="E117" s="13">
        <f>E28/E92</f>
        <v>132646.6049382716</v>
      </c>
      <c r="F117" s="13">
        <f t="shared" si="39"/>
        <v>135214.73523448405</v>
      </c>
      <c r="G117" s="13">
        <f t="shared" ref="G117:G121" si="41">G28/$G$92</f>
        <v>133178.17911003539</v>
      </c>
      <c r="H117" s="13">
        <f t="shared" si="40"/>
        <v>129325.82655904403</v>
      </c>
      <c r="I117" s="13">
        <f t="shared" ref="I117:I121" si="42">I28/$I$92</f>
        <v>93437.41774938388</v>
      </c>
      <c r="J117" s="13">
        <v>98793.417241290925</v>
      </c>
      <c r="K117" s="13">
        <v>104020.87135036496</v>
      </c>
      <c r="L117" s="13">
        <v>115722.77556440904</v>
      </c>
      <c r="M117" s="13">
        <v>139135.37230610402</v>
      </c>
      <c r="N117" s="11">
        <v>100534.90958038274</v>
      </c>
      <c r="O117" s="11">
        <v>108520.29283762355</v>
      </c>
      <c r="P117" s="11">
        <v>97559.20429428482</v>
      </c>
      <c r="Q117" s="11">
        <v>93097.440745492597</v>
      </c>
      <c r="R117" s="11">
        <v>99123.61396303901</v>
      </c>
      <c r="S117" s="11">
        <v>64780.965469850547</v>
      </c>
      <c r="T117" s="11">
        <v>52253.395885076505</v>
      </c>
    </row>
    <row r="118" spans="1:20">
      <c r="A118" s="34" t="s">
        <v>6</v>
      </c>
      <c r="B118" s="13">
        <f>B29/B92</f>
        <v>26478.271918678525</v>
      </c>
      <c r="C118" s="13">
        <f>C29/C92</f>
        <v>26649.77963560362</v>
      </c>
      <c r="D118" s="13">
        <f>D29/D92</f>
        <v>21494.581280788181</v>
      </c>
      <c r="E118" s="13">
        <f>E29/E92</f>
        <v>25570.189442315881</v>
      </c>
      <c r="F118" s="13">
        <f t="shared" si="39"/>
        <v>31847.170655923324</v>
      </c>
      <c r="G118" s="13">
        <f t="shared" si="41"/>
        <v>40519.988296938587</v>
      </c>
      <c r="H118" s="13">
        <f t="shared" si="40"/>
        <v>44455.232240829573</v>
      </c>
      <c r="I118" s="13">
        <f t="shared" si="42"/>
        <v>29039.073529059893</v>
      </c>
      <c r="J118" s="13">
        <v>25943.708184870935</v>
      </c>
      <c r="K118" s="13">
        <v>29651.288777372261</v>
      </c>
      <c r="L118" s="13">
        <v>27987.383798140771</v>
      </c>
      <c r="M118" s="13">
        <v>27051.555039359915</v>
      </c>
      <c r="N118" s="11">
        <v>22068.824252355589</v>
      </c>
      <c r="O118" s="11">
        <v>28671.434836881344</v>
      </c>
      <c r="P118" s="11">
        <v>29138.687155737993</v>
      </c>
      <c r="Q118" s="11">
        <v>30186.710783982711</v>
      </c>
      <c r="R118" s="11">
        <v>32097.330595482545</v>
      </c>
      <c r="S118" s="11">
        <v>17833.36196529806</v>
      </c>
      <c r="T118" s="11">
        <v>17431.392389537916</v>
      </c>
    </row>
    <row r="119" spans="1:20">
      <c r="A119" s="34" t="s">
        <v>7</v>
      </c>
      <c r="B119" s="13">
        <f>B30/B92</f>
        <v>65851.588310038118</v>
      </c>
      <c r="C119" s="13">
        <f>C30/C92</f>
        <v>47092.553046480985</v>
      </c>
      <c r="D119" s="13">
        <f>D30/D92</f>
        <v>45828.078817733993</v>
      </c>
      <c r="E119" s="13">
        <f>E30/E92</f>
        <v>43989.729672200934</v>
      </c>
      <c r="F119" s="13">
        <f t="shared" si="39"/>
        <v>42378.80822603155</v>
      </c>
      <c r="G119" s="13">
        <f t="shared" si="41"/>
        <v>41782.323057690774</v>
      </c>
      <c r="H119" s="13">
        <f t="shared" si="40"/>
        <v>44573.578835492488</v>
      </c>
      <c r="I119" s="13">
        <f t="shared" si="42"/>
        <v>30340.009092431748</v>
      </c>
      <c r="J119" s="13">
        <v>33717.413037348437</v>
      </c>
      <c r="K119" s="13">
        <v>34114.963503649633</v>
      </c>
      <c r="L119" s="13">
        <v>52160.026560424965</v>
      </c>
      <c r="M119" s="13">
        <v>76800.232288037165</v>
      </c>
      <c r="N119" s="11">
        <v>48739.392520629714</v>
      </c>
      <c r="O119" s="11">
        <v>50178.469012516442</v>
      </c>
      <c r="P119" s="11">
        <v>38775.216643862055</v>
      </c>
      <c r="Q119" s="11">
        <v>31274.225133364842</v>
      </c>
      <c r="R119" s="11">
        <v>45050.102669404514</v>
      </c>
      <c r="S119" s="11">
        <v>32692.320907060643</v>
      </c>
      <c r="T119" s="11">
        <v>22966.301781498176</v>
      </c>
    </row>
    <row r="120" spans="1:20">
      <c r="A120" s="34" t="s">
        <v>15</v>
      </c>
      <c r="B120" s="13">
        <f>B31/B92</f>
        <v>286053.36721728079</v>
      </c>
      <c r="C120" s="13">
        <f>C31/C92</f>
        <v>239460.90235812624</v>
      </c>
      <c r="D120" s="13">
        <f>D31/D92</f>
        <v>250761.82266009855</v>
      </c>
      <c r="E120" s="13">
        <f>E31/E92</f>
        <v>252617.60323541932</v>
      </c>
      <c r="F120" s="13">
        <f t="shared" si="39"/>
        <v>232124.70705953604</v>
      </c>
      <c r="G120" s="13">
        <f t="shared" si="41"/>
        <v>221876.7454850121</v>
      </c>
      <c r="H120" s="13">
        <f t="shared" si="40"/>
        <v>228932.86990492058</v>
      </c>
      <c r="I120" s="13">
        <f t="shared" si="42"/>
        <v>184658.19634867084</v>
      </c>
      <c r="J120" s="13">
        <v>187615.03165773756</v>
      </c>
      <c r="K120" s="13">
        <v>193056.85447080291</v>
      </c>
      <c r="L120" s="13">
        <v>219470.78353253653</v>
      </c>
      <c r="M120" s="13">
        <v>203053.94244418634</v>
      </c>
      <c r="N120" s="11">
        <v>178409.60964475916</v>
      </c>
      <c r="O120" s="11">
        <v>188660.30160925744</v>
      </c>
      <c r="P120" s="11">
        <v>173356.83963091605</v>
      </c>
      <c r="Q120" s="11">
        <v>154225.13336484568</v>
      </c>
      <c r="R120" s="11">
        <v>108808.2135523614</v>
      </c>
      <c r="S120" s="11">
        <v>82010.307507301157</v>
      </c>
      <c r="T120" s="11">
        <v>48377.640818078682</v>
      </c>
    </row>
    <row r="121" spans="1:20">
      <c r="A121" s="34" t="s">
        <v>9</v>
      </c>
      <c r="B121" s="13">
        <f>B32/B92</f>
        <v>2066.836086404066</v>
      </c>
      <c r="C121" s="13">
        <f>C32/C92</f>
        <v>1847.6532327684131</v>
      </c>
      <c r="D121" s="13">
        <f>D32/D92</f>
        <v>2003.2019704433499</v>
      </c>
      <c r="E121" s="13">
        <f>E32/E92</f>
        <v>2163.9527458492976</v>
      </c>
      <c r="F121" s="13">
        <f t="shared" si="39"/>
        <v>2141.5593648787426</v>
      </c>
      <c r="G121" s="13">
        <f t="shared" si="41"/>
        <v>2163.2045109982178</v>
      </c>
      <c r="H121" s="13">
        <f t="shared" si="40"/>
        <v>2336.1962485278486</v>
      </c>
      <c r="I121" s="13">
        <f t="shared" si="42"/>
        <v>1946.0196683655161</v>
      </c>
      <c r="J121" s="13">
        <v>2084.7965958319446</v>
      </c>
      <c r="K121" s="13">
        <v>2316.6628649635036</v>
      </c>
      <c r="L121" s="13">
        <v>2672.9747675962817</v>
      </c>
      <c r="M121" s="13">
        <v>2597.4319267002193</v>
      </c>
      <c r="N121" s="11">
        <v>2355.884590624451</v>
      </c>
      <c r="O121" s="11">
        <v>2716.1701696973782</v>
      </c>
      <c r="P121" s="11">
        <v>2792.6884889309899</v>
      </c>
      <c r="Q121" s="11">
        <v>2687.5548652846242</v>
      </c>
      <c r="R121" s="11">
        <v>3268.993839835729</v>
      </c>
      <c r="S121" s="11">
        <v>2583.4049132451469</v>
      </c>
      <c r="T121" s="11">
        <v>2132.5851654248308</v>
      </c>
    </row>
    <row r="122" spans="1:20">
      <c r="A122" s="35" t="s">
        <v>44</v>
      </c>
      <c r="B122" s="7">
        <f>B33/B91</f>
        <v>13436.864882959138</v>
      </c>
      <c r="C122" s="7">
        <f>C33/C91</f>
        <v>11770.406678752881</v>
      </c>
      <c r="D122" s="7">
        <f>D33/D91</f>
        <v>12571.841397415965</v>
      </c>
      <c r="E122" s="7">
        <f>E33/E91</f>
        <v>11006.27481111538</v>
      </c>
      <c r="F122" s="7">
        <f>F33/$F$91</f>
        <v>11608.371596925039</v>
      </c>
      <c r="G122" s="7">
        <f>G33/$G$91</f>
        <v>11989.952245562701</v>
      </c>
      <c r="H122" s="13">
        <f>H33/H91</f>
        <v>10163.619892582017</v>
      </c>
      <c r="I122" s="13">
        <f>I33/I91</f>
        <v>8896.4213709677424</v>
      </c>
      <c r="J122" s="13">
        <f t="shared" ref="J122:T122" si="43">J33/J91</f>
        <v>8306.2280011776656</v>
      </c>
      <c r="K122" s="13">
        <f t="shared" si="43"/>
        <v>9292.8720877184696</v>
      </c>
      <c r="L122" s="13">
        <f t="shared" si="43"/>
        <v>9116.671405553976</v>
      </c>
      <c r="M122" s="13">
        <f t="shared" si="43"/>
        <v>6928.3857390443181</v>
      </c>
      <c r="N122" s="13">
        <f t="shared" si="43"/>
        <v>6330.4019677212837</v>
      </c>
      <c r="O122" s="13">
        <f t="shared" si="43"/>
        <v>6113.4135912111042</v>
      </c>
      <c r="P122" s="13">
        <f t="shared" si="43"/>
        <v>6184.5306697400429</v>
      </c>
      <c r="Q122" s="13">
        <f t="shared" si="43"/>
        <v>7002.2807381297944</v>
      </c>
      <c r="R122" s="13">
        <f t="shared" si="43"/>
        <v>5674.2104497161981</v>
      </c>
      <c r="S122" s="13">
        <f t="shared" si="43"/>
        <v>3741.6661272574279</v>
      </c>
      <c r="T122" s="13">
        <f t="shared" si="43"/>
        <v>3258.8036290942641</v>
      </c>
    </row>
    <row r="123" spans="1:20">
      <c r="A123" s="35" t="s">
        <v>45</v>
      </c>
      <c r="B123" s="7">
        <f>B34/B91</f>
        <v>29532.314755039097</v>
      </c>
      <c r="C123" s="7">
        <f>C34/C91</f>
        <v>14066.339891224065</v>
      </c>
      <c r="D123" s="7">
        <f>D34/D91</f>
        <v>29959.555954047304</v>
      </c>
      <c r="E123" s="7">
        <f>E34/E91</f>
        <v>27532.078371110256</v>
      </c>
      <c r="F123" s="7">
        <f>F34/$F$91</f>
        <v>20328.308120553076</v>
      </c>
      <c r="G123" s="7">
        <f>G34/$G$91</f>
        <v>36664.642393794682</v>
      </c>
      <c r="H123" s="13">
        <f>H34/H91</f>
        <v>20989.910366302895</v>
      </c>
      <c r="I123" s="13">
        <f>I34/I91</f>
        <v>28763.860887096773</v>
      </c>
      <c r="J123" s="13">
        <f t="shared" ref="J123:T123" si="44">J34/J91</f>
        <v>30289.099130373645</v>
      </c>
      <c r="K123" s="13">
        <f t="shared" si="44"/>
        <v>32105.966932527885</v>
      </c>
      <c r="L123" s="13">
        <f t="shared" si="44"/>
        <v>25325.245632325532</v>
      </c>
      <c r="M123" s="13">
        <f t="shared" si="44"/>
        <v>26237.620698192623</v>
      </c>
      <c r="N123" s="13">
        <f t="shared" si="44"/>
        <v>24440.176555813872</v>
      </c>
      <c r="O123" s="13">
        <f t="shared" si="44"/>
        <v>30854.877968554702</v>
      </c>
      <c r="P123" s="13">
        <f t="shared" si="44"/>
        <v>25153.988987066205</v>
      </c>
      <c r="Q123" s="13">
        <f t="shared" si="44"/>
        <v>21701.845324486832</v>
      </c>
      <c r="R123" s="13">
        <f t="shared" si="44"/>
        <v>18162.203463833503</v>
      </c>
      <c r="S123" s="13">
        <f t="shared" si="44"/>
        <v>17222.473946533755</v>
      </c>
      <c r="T123" s="13">
        <f t="shared" si="44"/>
        <v>13889.281869906197</v>
      </c>
    </row>
    <row r="124" spans="1:20">
      <c r="A124" s="35" t="s">
        <v>46</v>
      </c>
      <c r="B124" s="13">
        <f>B35/B91</f>
        <v>21918.08335126605</v>
      </c>
      <c r="C124" s="13">
        <f>C35/C91</f>
        <v>39429.262069428587</v>
      </c>
      <c r="D124" s="13">
        <f>D35/D91</f>
        <v>63710.660586083883</v>
      </c>
      <c r="E124" s="13">
        <f>E35/E91</f>
        <v>29596.87540017928</v>
      </c>
      <c r="F124" s="13">
        <f>F35/$F$91</f>
        <v>14313.141430039414</v>
      </c>
      <c r="G124" s="13">
        <f>G35/$G$91</f>
        <v>19931.818809175478</v>
      </c>
      <c r="H124" s="13">
        <f>H35/H91</f>
        <v>29228.286587442381</v>
      </c>
      <c r="I124" s="13">
        <f>I35/I91</f>
        <v>27723.034274193549</v>
      </c>
      <c r="J124" s="13">
        <f t="shared" ref="J124:T124" si="45">J35/J91</f>
        <v>33095.98407515962</v>
      </c>
      <c r="K124" s="13">
        <f t="shared" si="45"/>
        <v>29217.990466751617</v>
      </c>
      <c r="L124" s="13">
        <f t="shared" si="45"/>
        <v>30099.516633494459</v>
      </c>
      <c r="M124" s="13">
        <f t="shared" si="45"/>
        <v>47680.428323842534</v>
      </c>
      <c r="N124" s="13">
        <f t="shared" si="45"/>
        <v>25175.713467434885</v>
      </c>
      <c r="O124" s="13">
        <f t="shared" si="45"/>
        <v>16812.051838694824</v>
      </c>
      <c r="P124" s="13">
        <f t="shared" si="45"/>
        <v>10330.067870405941</v>
      </c>
      <c r="Q124" s="13">
        <f t="shared" si="45"/>
        <v>35919.552145967238</v>
      </c>
      <c r="R124" s="13">
        <f t="shared" si="45"/>
        <v>22952.626982971909</v>
      </c>
      <c r="S124" s="13">
        <f t="shared" si="45"/>
        <v>19303.514790601334</v>
      </c>
      <c r="T124" s="13">
        <f t="shared" si="45"/>
        <v>12259.572504997694</v>
      </c>
    </row>
    <row r="125" spans="1:20">
      <c r="A125" s="34" t="s">
        <v>10</v>
      </c>
      <c r="B125" s="13">
        <v>8133349</v>
      </c>
      <c r="C125" s="13">
        <v>8133349</v>
      </c>
      <c r="D125" s="13">
        <v>8133349</v>
      </c>
      <c r="E125" s="13">
        <v>8133349</v>
      </c>
      <c r="F125" s="13">
        <v>8133349</v>
      </c>
      <c r="G125" s="13">
        <v>8133349</v>
      </c>
      <c r="H125" s="13">
        <v>8133349</v>
      </c>
      <c r="I125" s="13">
        <v>8133349</v>
      </c>
      <c r="J125" s="13">
        <v>8133349</v>
      </c>
      <c r="K125" s="13">
        <v>8125590</v>
      </c>
      <c r="L125" s="13">
        <v>8051637</v>
      </c>
      <c r="M125" s="13">
        <v>8051637</v>
      </c>
      <c r="N125" s="11">
        <v>8051637</v>
      </c>
      <c r="O125" s="11">
        <v>8051637</v>
      </c>
      <c r="P125" s="11">
        <v>7960596</v>
      </c>
      <c r="Q125" s="11">
        <v>7960596</v>
      </c>
      <c r="R125" s="11">
        <v>7960596</v>
      </c>
      <c r="S125" s="11">
        <v>7518770</v>
      </c>
      <c r="T125" s="11">
        <v>6955095</v>
      </c>
    </row>
    <row r="126" spans="1:20" ht="28.8">
      <c r="A126" s="36" t="s">
        <v>11</v>
      </c>
      <c r="B126" s="16">
        <f>B37/B91</f>
        <v>0.95641154388733485</v>
      </c>
      <c r="C126" s="16">
        <f>C37/C91</f>
        <v>0.89527518521005389</v>
      </c>
      <c r="D126" s="16">
        <f>D37/D91</f>
        <v>0.77404872636732469</v>
      </c>
      <c r="E126" s="16">
        <f>E37/E91</f>
        <v>0.38417210910487898</v>
      </c>
      <c r="F126" s="16">
        <v>0.39</v>
      </c>
      <c r="G126" s="16">
        <v>0.4</v>
      </c>
      <c r="H126" s="16">
        <v>0.4</v>
      </c>
      <c r="I126" s="16">
        <v>0</v>
      </c>
      <c r="J126" s="16">
        <v>0</v>
      </c>
      <c r="K126" s="16">
        <v>0.42769160583941607</v>
      </c>
      <c r="L126" s="16">
        <v>0.49800796812749004</v>
      </c>
      <c r="M126" s="16">
        <v>0.48393341076267904</v>
      </c>
      <c r="N126" s="15">
        <v>0</v>
      </c>
      <c r="O126" s="15">
        <v>0</v>
      </c>
      <c r="P126" s="15">
        <v>0</v>
      </c>
      <c r="Q126" s="15">
        <v>0</v>
      </c>
      <c r="R126" s="15">
        <v>0</v>
      </c>
      <c r="S126" s="15">
        <v>0</v>
      </c>
      <c r="T126" s="15">
        <v>0</v>
      </c>
    </row>
    <row r="127" spans="1:20" s="8" customFormat="1">
      <c r="A127" s="39"/>
      <c r="B127" s="39"/>
      <c r="C127" s="39"/>
      <c r="D127" s="44"/>
      <c r="E127" s="44"/>
      <c r="F127" s="51"/>
      <c r="G127" s="51"/>
      <c r="H127" s="51"/>
      <c r="I127" s="61"/>
      <c r="J127" s="61"/>
      <c r="K127" s="2"/>
      <c r="L127" s="2"/>
      <c r="M127" s="2"/>
      <c r="N127" s="2"/>
      <c r="O127" s="2"/>
      <c r="P127" s="2"/>
      <c r="Q127" s="2"/>
      <c r="R127" s="2"/>
      <c r="S127" s="2"/>
      <c r="T127" s="2"/>
    </row>
    <row r="128" spans="1:20" s="8" customFormat="1">
      <c r="A128" s="39"/>
      <c r="B128" s="39"/>
      <c r="C128" s="39"/>
      <c r="D128" s="44"/>
      <c r="E128" s="44"/>
      <c r="F128" s="51"/>
      <c r="G128" s="51"/>
      <c r="H128" s="51"/>
      <c r="I128" s="2"/>
      <c r="J128" s="2"/>
      <c r="K128" s="2"/>
      <c r="L128" s="2"/>
      <c r="M128" s="2"/>
      <c r="N128" s="2"/>
      <c r="O128" s="2"/>
      <c r="P128" s="2"/>
      <c r="Q128" s="2"/>
      <c r="R128" s="2"/>
      <c r="S128" s="2"/>
      <c r="T128" s="2"/>
    </row>
    <row r="129" spans="1:20" s="8" customFormat="1">
      <c r="A129" s="39"/>
      <c r="B129" s="39"/>
      <c r="C129" s="39"/>
      <c r="D129" s="44"/>
      <c r="E129" s="44"/>
      <c r="F129" s="51"/>
      <c r="G129" s="51"/>
      <c r="H129" s="51"/>
      <c r="I129" s="2"/>
      <c r="J129" s="2"/>
      <c r="K129" s="2"/>
      <c r="L129" s="2"/>
      <c r="M129" s="2"/>
      <c r="N129" s="2"/>
      <c r="O129" s="2"/>
      <c r="P129" s="2"/>
      <c r="Q129" s="2"/>
      <c r="R129" s="2"/>
      <c r="S129" s="2"/>
      <c r="T129" s="2"/>
    </row>
    <row r="130" spans="1:20" s="8" customFormat="1">
      <c r="A130" s="39"/>
      <c r="B130" s="39"/>
      <c r="C130" s="39"/>
      <c r="D130" s="44"/>
      <c r="E130" s="44"/>
      <c r="F130" s="51"/>
      <c r="G130" s="51"/>
      <c r="H130" s="51"/>
      <c r="I130" s="2"/>
      <c r="J130" s="2"/>
      <c r="K130" s="2"/>
      <c r="L130" s="2"/>
      <c r="M130" s="2"/>
      <c r="N130" s="2"/>
      <c r="O130" s="2"/>
      <c r="P130" s="2"/>
      <c r="Q130" s="2"/>
      <c r="R130" s="2"/>
      <c r="S130" s="2"/>
      <c r="T130" s="2"/>
    </row>
    <row r="131" spans="1:20" s="8" customFormat="1">
      <c r="A131" s="39"/>
      <c r="B131" s="39"/>
      <c r="C131" s="39"/>
      <c r="D131" s="44"/>
      <c r="E131" s="44"/>
      <c r="F131" s="51"/>
      <c r="G131" s="51"/>
      <c r="H131" s="51"/>
      <c r="I131" s="2"/>
      <c r="J131" s="2"/>
      <c r="K131" s="2"/>
      <c r="L131" s="2"/>
      <c r="M131" s="2"/>
      <c r="N131" s="2"/>
      <c r="O131" s="2"/>
      <c r="P131" s="2"/>
      <c r="Q131" s="2"/>
      <c r="R131" s="2"/>
      <c r="S131" s="2"/>
      <c r="T131" s="2"/>
    </row>
    <row r="132" spans="1:20" s="8" customFormat="1">
      <c r="A132" s="39"/>
      <c r="B132" s="39"/>
      <c r="C132" s="39"/>
      <c r="D132" s="44"/>
      <c r="E132" s="44"/>
      <c r="F132" s="51"/>
      <c r="G132" s="51"/>
      <c r="H132" s="51"/>
      <c r="I132" s="2"/>
      <c r="J132" s="2"/>
      <c r="K132" s="2"/>
      <c r="L132" s="2"/>
      <c r="M132" s="2"/>
      <c r="N132" s="2"/>
      <c r="O132" s="2"/>
      <c r="P132" s="2"/>
      <c r="Q132" s="2"/>
      <c r="R132" s="2"/>
      <c r="S132" s="2"/>
      <c r="T132" s="2"/>
    </row>
    <row r="133" spans="1:20" s="8" customFormat="1">
      <c r="A133" s="39"/>
      <c r="B133" s="39"/>
      <c r="C133" s="39"/>
      <c r="D133" s="44"/>
      <c r="E133" s="44"/>
      <c r="F133" s="51"/>
      <c r="G133" s="51"/>
      <c r="H133" s="51"/>
      <c r="I133" s="2"/>
      <c r="J133" s="2"/>
      <c r="K133" s="2"/>
      <c r="L133" s="2"/>
      <c r="M133" s="2"/>
      <c r="N133" s="2"/>
      <c r="O133" s="2"/>
      <c r="P133" s="2"/>
      <c r="Q133" s="2"/>
      <c r="R133" s="2"/>
      <c r="S133" s="2"/>
      <c r="T133" s="2"/>
    </row>
    <row r="134" spans="1:20" s="8" customFormat="1">
      <c r="A134" s="39"/>
      <c r="B134" s="39"/>
      <c r="C134" s="39"/>
      <c r="D134" s="44"/>
      <c r="E134" s="44"/>
      <c r="F134" s="51"/>
      <c r="G134" s="51"/>
      <c r="H134" s="51"/>
      <c r="I134" s="2"/>
      <c r="J134" s="2"/>
      <c r="K134" s="2"/>
      <c r="L134" s="2"/>
      <c r="M134" s="2"/>
      <c r="N134" s="2"/>
      <c r="O134" s="2"/>
      <c r="P134" s="2"/>
      <c r="Q134" s="2"/>
      <c r="R134" s="2"/>
      <c r="S134" s="2"/>
      <c r="T134" s="2"/>
    </row>
    <row r="135" spans="1:20" s="8" customFormat="1">
      <c r="A135" s="39"/>
      <c r="B135" s="39"/>
      <c r="C135" s="39"/>
      <c r="D135" s="44"/>
      <c r="E135" s="44"/>
      <c r="F135" s="51"/>
      <c r="G135" s="51"/>
      <c r="H135" s="51"/>
      <c r="I135" s="2"/>
      <c r="J135" s="2"/>
      <c r="K135" s="2"/>
      <c r="L135" s="2"/>
      <c r="M135" s="2"/>
      <c r="N135" s="2"/>
      <c r="O135" s="2"/>
      <c r="P135" s="2"/>
      <c r="Q135" s="2"/>
      <c r="R135" s="2"/>
      <c r="S135" s="2"/>
      <c r="T135" s="2"/>
    </row>
    <row r="136" spans="1:20" s="8" customFormat="1">
      <c r="A136" s="39"/>
      <c r="B136" s="39"/>
      <c r="C136" s="39"/>
      <c r="D136" s="44"/>
      <c r="E136" s="44"/>
      <c r="F136" s="51"/>
      <c r="G136" s="51"/>
      <c r="H136" s="51"/>
      <c r="I136" s="2"/>
      <c r="J136" s="2"/>
      <c r="K136" s="2"/>
      <c r="L136" s="2"/>
      <c r="M136" s="2"/>
      <c r="N136" s="2"/>
      <c r="O136" s="2"/>
      <c r="P136" s="2"/>
      <c r="Q136" s="2"/>
      <c r="R136" s="2"/>
      <c r="S136" s="2"/>
      <c r="T136" s="2"/>
    </row>
    <row r="137" spans="1:20" s="8" customFormat="1">
      <c r="A137" s="39"/>
      <c r="B137" s="39"/>
      <c r="C137" s="39"/>
      <c r="D137" s="44"/>
      <c r="E137" s="44"/>
      <c r="F137" s="51"/>
      <c r="G137" s="51"/>
      <c r="H137" s="51"/>
      <c r="I137" s="2"/>
      <c r="J137" s="2"/>
      <c r="K137" s="2"/>
      <c r="L137" s="2"/>
      <c r="M137" s="2"/>
      <c r="N137" s="2"/>
      <c r="O137" s="2"/>
      <c r="P137" s="2"/>
      <c r="Q137" s="2"/>
      <c r="R137" s="2"/>
      <c r="S137" s="2"/>
      <c r="T137" s="2"/>
    </row>
    <row r="138" spans="1:20" s="8" customFormat="1">
      <c r="A138" s="39"/>
      <c r="B138" s="39"/>
      <c r="C138" s="39"/>
      <c r="D138" s="44"/>
      <c r="E138" s="44"/>
      <c r="F138" s="51"/>
      <c r="G138" s="51"/>
      <c r="H138" s="51"/>
      <c r="I138" s="2"/>
      <c r="J138" s="2"/>
      <c r="K138" s="2"/>
      <c r="L138" s="2"/>
      <c r="M138" s="2"/>
      <c r="N138" s="2"/>
      <c r="O138" s="2"/>
      <c r="P138" s="2"/>
      <c r="Q138" s="2"/>
      <c r="R138" s="2"/>
      <c r="S138" s="2"/>
      <c r="T138" s="2"/>
    </row>
    <row r="139" spans="1:20" s="8" customFormat="1">
      <c r="A139" s="39"/>
      <c r="B139" s="39"/>
      <c r="C139" s="39"/>
      <c r="D139" s="44"/>
      <c r="E139" s="44"/>
      <c r="F139" s="51"/>
      <c r="G139" s="51"/>
      <c r="H139" s="51"/>
      <c r="I139" s="2"/>
      <c r="J139" s="2"/>
      <c r="K139" s="2"/>
      <c r="L139" s="2"/>
      <c r="M139" s="2"/>
      <c r="N139" s="2"/>
      <c r="O139" s="2"/>
      <c r="P139" s="2"/>
      <c r="Q139" s="2"/>
      <c r="R139" s="2"/>
      <c r="S139" s="2"/>
      <c r="T139" s="2"/>
    </row>
    <row r="140" spans="1:20" s="8" customFormat="1">
      <c r="A140" s="39"/>
      <c r="B140" s="39"/>
      <c r="C140" s="39"/>
      <c r="D140" s="44"/>
      <c r="E140" s="44"/>
      <c r="F140" s="51"/>
      <c r="G140" s="51"/>
      <c r="H140" s="51"/>
      <c r="I140" s="2"/>
      <c r="J140" s="2"/>
      <c r="K140" s="2"/>
      <c r="L140" s="2"/>
      <c r="M140" s="2"/>
      <c r="N140" s="2"/>
      <c r="O140" s="2"/>
      <c r="P140" s="2"/>
      <c r="Q140" s="2"/>
      <c r="R140" s="2"/>
      <c r="S140" s="2"/>
      <c r="T140" s="2"/>
    </row>
    <row r="141" spans="1:20" s="8" customFormat="1">
      <c r="A141" s="39"/>
      <c r="B141" s="39"/>
      <c r="C141" s="39"/>
      <c r="D141" s="44"/>
      <c r="E141" s="44"/>
      <c r="F141" s="51"/>
      <c r="G141" s="51"/>
      <c r="H141" s="51"/>
      <c r="I141" s="2"/>
      <c r="J141" s="2"/>
      <c r="K141" s="2"/>
      <c r="L141" s="2"/>
      <c r="M141" s="2"/>
      <c r="N141" s="2"/>
      <c r="O141" s="2"/>
      <c r="P141" s="2"/>
      <c r="Q141" s="2"/>
      <c r="R141" s="2"/>
      <c r="S141" s="2"/>
      <c r="T141" s="2"/>
    </row>
    <row r="142" spans="1:20" s="8" customFormat="1">
      <c r="A142" s="39"/>
      <c r="B142" s="39"/>
      <c r="C142" s="39"/>
      <c r="D142" s="44"/>
      <c r="E142" s="44"/>
      <c r="F142" s="51"/>
      <c r="G142" s="51"/>
      <c r="H142" s="51"/>
      <c r="I142" s="2"/>
      <c r="J142" s="2"/>
      <c r="K142" s="2"/>
      <c r="L142" s="2"/>
      <c r="M142" s="2"/>
      <c r="N142" s="2"/>
      <c r="O142" s="2"/>
      <c r="P142" s="2"/>
      <c r="Q142" s="2"/>
      <c r="R142" s="2"/>
      <c r="S142" s="2"/>
      <c r="T142" s="2"/>
    </row>
    <row r="143" spans="1:20" s="8" customFormat="1">
      <c r="A143" s="39"/>
      <c r="B143" s="39"/>
      <c r="C143" s="39"/>
      <c r="D143" s="44"/>
      <c r="E143" s="44"/>
      <c r="F143" s="51"/>
      <c r="G143" s="51"/>
      <c r="H143" s="51"/>
      <c r="I143" s="2"/>
      <c r="J143" s="2"/>
      <c r="K143" s="2"/>
      <c r="L143" s="2"/>
      <c r="M143" s="2"/>
      <c r="N143" s="2"/>
      <c r="O143" s="2"/>
      <c r="P143" s="2"/>
      <c r="Q143" s="2"/>
      <c r="R143" s="2"/>
      <c r="S143" s="2"/>
      <c r="T143" s="2"/>
    </row>
    <row r="144" spans="1:20" s="8" customFormat="1">
      <c r="A144" s="39"/>
      <c r="B144" s="39"/>
      <c r="C144" s="39"/>
      <c r="D144" s="44"/>
      <c r="E144" s="44"/>
      <c r="F144" s="51"/>
      <c r="G144" s="51"/>
      <c r="H144" s="51"/>
      <c r="I144" s="2"/>
      <c r="J144" s="2"/>
      <c r="K144" s="2"/>
      <c r="L144" s="2"/>
      <c r="M144" s="2"/>
      <c r="N144" s="2"/>
      <c r="O144" s="2"/>
      <c r="P144" s="2"/>
      <c r="Q144" s="2"/>
      <c r="R144" s="2"/>
      <c r="S144" s="2"/>
      <c r="T144" s="2"/>
    </row>
    <row r="145" spans="1:20" s="8" customFormat="1">
      <c r="A145" s="39"/>
      <c r="B145" s="39"/>
      <c r="C145" s="39"/>
      <c r="D145" s="44"/>
      <c r="E145" s="44"/>
      <c r="F145" s="51"/>
      <c r="G145" s="51"/>
      <c r="H145" s="51"/>
      <c r="I145" s="2"/>
      <c r="J145" s="2"/>
      <c r="K145" s="2"/>
      <c r="L145" s="2"/>
      <c r="M145" s="2"/>
      <c r="N145" s="2"/>
      <c r="O145" s="2"/>
      <c r="P145" s="2"/>
      <c r="Q145" s="2"/>
      <c r="R145" s="2"/>
      <c r="S145" s="2"/>
      <c r="T145" s="2"/>
    </row>
    <row r="146" spans="1:20" s="8" customFormat="1">
      <c r="A146" s="39"/>
      <c r="B146" s="39"/>
      <c r="C146" s="39"/>
      <c r="D146" s="44"/>
      <c r="E146" s="44"/>
      <c r="F146" s="51"/>
      <c r="G146" s="51"/>
      <c r="H146" s="51"/>
      <c r="I146" s="2"/>
      <c r="J146" s="2"/>
      <c r="K146" s="2"/>
      <c r="L146" s="2"/>
      <c r="M146" s="2"/>
      <c r="N146" s="2"/>
      <c r="O146" s="2"/>
      <c r="P146" s="2"/>
      <c r="Q146" s="2"/>
      <c r="R146" s="2"/>
      <c r="S146" s="2"/>
      <c r="T146" s="2"/>
    </row>
    <row r="147" spans="1:20" s="8" customFormat="1">
      <c r="A147" s="39"/>
      <c r="B147" s="39"/>
      <c r="C147" s="39"/>
      <c r="D147" s="44"/>
      <c r="E147" s="44"/>
      <c r="F147" s="51"/>
      <c r="G147" s="51"/>
      <c r="H147" s="51"/>
      <c r="I147" s="2"/>
      <c r="J147" s="2"/>
      <c r="K147" s="2"/>
      <c r="L147" s="2"/>
      <c r="M147" s="2"/>
      <c r="N147" s="2"/>
      <c r="O147" s="2"/>
      <c r="P147" s="2"/>
      <c r="Q147" s="2"/>
      <c r="R147" s="2"/>
      <c r="S147" s="2"/>
      <c r="T147" s="2"/>
    </row>
    <row r="148" spans="1:20" s="8" customFormat="1">
      <c r="A148" s="39"/>
      <c r="B148" s="39"/>
      <c r="C148" s="39"/>
      <c r="D148" s="44"/>
      <c r="E148" s="44"/>
      <c r="F148" s="51"/>
      <c r="G148" s="51"/>
      <c r="H148" s="51"/>
      <c r="I148" s="2"/>
      <c r="J148" s="2"/>
      <c r="K148" s="2"/>
      <c r="L148" s="2"/>
      <c r="M148" s="2"/>
      <c r="N148" s="2"/>
      <c r="O148" s="2"/>
      <c r="P148" s="2"/>
      <c r="Q148" s="2"/>
      <c r="R148" s="2"/>
      <c r="S148" s="2"/>
      <c r="T148" s="2"/>
    </row>
    <row r="149" spans="1:20" s="8" customFormat="1">
      <c r="A149" s="39"/>
      <c r="B149" s="39"/>
      <c r="C149" s="39"/>
      <c r="D149" s="44"/>
      <c r="E149" s="44"/>
      <c r="F149" s="51"/>
      <c r="G149" s="51"/>
      <c r="H149" s="51"/>
      <c r="I149" s="2"/>
      <c r="J149" s="2"/>
      <c r="K149" s="2"/>
      <c r="L149" s="2"/>
      <c r="M149" s="2"/>
      <c r="N149" s="2"/>
      <c r="O149" s="2"/>
      <c r="P149" s="2"/>
      <c r="Q149" s="2"/>
      <c r="R149" s="2"/>
      <c r="S149" s="2"/>
      <c r="T149" s="2"/>
    </row>
    <row r="150" spans="1:20" s="8" customFormat="1">
      <c r="A150" s="39"/>
      <c r="B150" s="39"/>
      <c r="C150" s="39"/>
      <c r="D150" s="44"/>
      <c r="E150" s="44"/>
      <c r="F150" s="51"/>
      <c r="G150" s="51"/>
      <c r="H150" s="51"/>
      <c r="I150" s="2"/>
      <c r="J150" s="2"/>
      <c r="K150" s="2"/>
      <c r="L150" s="2"/>
      <c r="M150" s="2"/>
      <c r="N150" s="2"/>
      <c r="O150" s="2"/>
      <c r="P150" s="2"/>
      <c r="Q150" s="2"/>
      <c r="R150" s="2"/>
      <c r="S150" s="2"/>
      <c r="T150" s="2"/>
    </row>
    <row r="151" spans="1:20" s="8" customFormat="1">
      <c r="A151" s="39"/>
      <c r="B151" s="39"/>
      <c r="C151" s="39"/>
      <c r="D151" s="44"/>
      <c r="E151" s="44"/>
      <c r="F151" s="51"/>
      <c r="G151" s="51"/>
      <c r="H151" s="51"/>
      <c r="I151" s="2"/>
      <c r="J151" s="2"/>
      <c r="K151" s="2"/>
      <c r="L151" s="2"/>
      <c r="M151" s="2"/>
      <c r="N151" s="2"/>
      <c r="O151" s="2"/>
      <c r="P151" s="2"/>
      <c r="Q151" s="2"/>
      <c r="R151" s="2"/>
      <c r="S151" s="2"/>
      <c r="T151" s="2"/>
    </row>
    <row r="152" spans="1:20" s="8" customFormat="1">
      <c r="A152" s="39"/>
      <c r="B152" s="39"/>
      <c r="C152" s="39"/>
      <c r="D152" s="44"/>
      <c r="E152" s="44"/>
      <c r="F152" s="51"/>
      <c r="G152" s="51"/>
      <c r="H152" s="51"/>
      <c r="I152" s="2"/>
      <c r="J152" s="2"/>
      <c r="K152" s="2"/>
      <c r="L152" s="2"/>
      <c r="M152" s="2"/>
      <c r="N152" s="2"/>
      <c r="O152" s="2"/>
      <c r="P152" s="2"/>
      <c r="Q152" s="2"/>
      <c r="R152" s="2"/>
      <c r="S152" s="2"/>
      <c r="T152" s="2"/>
    </row>
    <row r="153" spans="1:20" s="8" customFormat="1">
      <c r="A153" s="39"/>
      <c r="B153" s="39"/>
      <c r="C153" s="39"/>
      <c r="D153" s="44"/>
      <c r="E153" s="44"/>
      <c r="F153" s="51"/>
      <c r="G153" s="51"/>
      <c r="H153" s="51"/>
      <c r="I153" s="2"/>
      <c r="J153" s="2"/>
      <c r="K153" s="2"/>
      <c r="L153" s="2"/>
      <c r="M153" s="2"/>
      <c r="N153" s="2"/>
      <c r="O153" s="2"/>
      <c r="P153" s="2"/>
      <c r="Q153" s="2"/>
      <c r="R153" s="2"/>
      <c r="S153" s="2"/>
      <c r="T153" s="2"/>
    </row>
    <row r="154" spans="1:20" s="8" customFormat="1">
      <c r="A154" s="39"/>
      <c r="B154" s="39"/>
      <c r="C154" s="39"/>
      <c r="D154" s="44"/>
      <c r="E154" s="44"/>
      <c r="F154" s="51"/>
      <c r="G154" s="51"/>
      <c r="H154" s="51"/>
      <c r="I154" s="2"/>
      <c r="J154" s="2"/>
      <c r="K154" s="2"/>
      <c r="L154" s="2"/>
      <c r="M154" s="2"/>
      <c r="N154" s="2"/>
      <c r="O154" s="2"/>
      <c r="P154" s="2"/>
      <c r="Q154" s="2"/>
      <c r="R154" s="2"/>
      <c r="S154" s="2"/>
      <c r="T154" s="2"/>
    </row>
    <row r="155" spans="1:20" s="8" customFormat="1">
      <c r="A155" s="39"/>
      <c r="B155" s="39"/>
      <c r="C155" s="39"/>
      <c r="D155" s="44"/>
      <c r="E155" s="44"/>
      <c r="F155" s="51"/>
      <c r="G155" s="51"/>
      <c r="H155" s="51"/>
      <c r="I155" s="2"/>
      <c r="J155" s="2"/>
      <c r="K155" s="2"/>
      <c r="L155" s="2"/>
      <c r="M155" s="2"/>
      <c r="N155" s="2"/>
      <c r="O155" s="2"/>
      <c r="P155" s="2"/>
      <c r="Q155" s="2"/>
      <c r="R155" s="2"/>
      <c r="S155" s="2"/>
      <c r="T155" s="2"/>
    </row>
    <row r="156" spans="1:20" s="8" customFormat="1">
      <c r="A156" s="39"/>
      <c r="B156" s="39"/>
      <c r="C156" s="39"/>
      <c r="D156" s="44"/>
      <c r="E156" s="44"/>
      <c r="F156" s="51"/>
      <c r="G156" s="51"/>
      <c r="H156" s="51"/>
      <c r="I156" s="2"/>
      <c r="J156" s="2"/>
      <c r="K156" s="2"/>
      <c r="L156" s="2"/>
      <c r="M156" s="2"/>
      <c r="N156" s="2"/>
      <c r="O156" s="2"/>
      <c r="P156" s="2"/>
      <c r="Q156" s="2"/>
      <c r="R156" s="2"/>
      <c r="S156" s="2"/>
      <c r="T156" s="2"/>
    </row>
    <row r="157" spans="1:20" s="8" customFormat="1">
      <c r="A157" s="39"/>
      <c r="B157" s="39"/>
      <c r="C157" s="39"/>
      <c r="D157" s="44"/>
      <c r="E157" s="44"/>
      <c r="F157" s="51"/>
      <c r="G157" s="51"/>
      <c r="H157" s="51"/>
      <c r="I157" s="2"/>
      <c r="J157" s="2"/>
      <c r="K157" s="2"/>
      <c r="L157" s="2"/>
      <c r="M157" s="2"/>
      <c r="N157" s="2"/>
      <c r="O157" s="2"/>
      <c r="P157" s="2"/>
      <c r="Q157" s="2"/>
      <c r="R157" s="2"/>
      <c r="S157" s="2"/>
      <c r="T157" s="2"/>
    </row>
    <row r="158" spans="1:20" s="8" customFormat="1">
      <c r="A158" s="39"/>
      <c r="B158" s="39"/>
      <c r="C158" s="39"/>
      <c r="D158" s="44"/>
      <c r="E158" s="44"/>
      <c r="F158" s="51"/>
      <c r="G158" s="51"/>
      <c r="H158" s="51"/>
      <c r="I158" s="2"/>
      <c r="J158" s="2"/>
      <c r="K158" s="2"/>
      <c r="L158" s="2"/>
      <c r="M158" s="2"/>
      <c r="N158" s="2"/>
      <c r="O158" s="2"/>
      <c r="P158" s="2"/>
      <c r="Q158" s="2"/>
      <c r="R158" s="2"/>
      <c r="S158" s="2"/>
      <c r="T158" s="2"/>
    </row>
    <row r="159" spans="1:20" s="8" customFormat="1">
      <c r="A159" s="39"/>
      <c r="B159" s="39"/>
      <c r="C159" s="39"/>
      <c r="D159" s="44"/>
      <c r="E159" s="44"/>
      <c r="F159" s="51"/>
      <c r="G159" s="51"/>
      <c r="H159" s="51"/>
      <c r="I159" s="2"/>
      <c r="J159" s="2"/>
      <c r="K159" s="2"/>
      <c r="L159" s="2"/>
      <c r="M159" s="2"/>
      <c r="N159" s="2"/>
      <c r="O159" s="2"/>
      <c r="P159" s="2"/>
      <c r="Q159" s="2"/>
      <c r="R159" s="2"/>
      <c r="S159" s="2"/>
      <c r="T159" s="2"/>
    </row>
    <row r="160" spans="1:20" s="8" customFormat="1">
      <c r="A160" s="39"/>
      <c r="B160" s="39"/>
      <c r="C160" s="39"/>
      <c r="D160" s="44"/>
      <c r="E160" s="44"/>
      <c r="F160" s="51"/>
      <c r="G160" s="51"/>
      <c r="H160" s="51"/>
      <c r="I160" s="2"/>
      <c r="J160" s="2"/>
      <c r="K160" s="2"/>
      <c r="L160" s="2"/>
      <c r="M160" s="2"/>
      <c r="N160" s="2"/>
      <c r="O160" s="2"/>
      <c r="P160" s="2"/>
      <c r="Q160" s="2"/>
      <c r="R160" s="2"/>
      <c r="S160" s="2"/>
      <c r="T160" s="2"/>
    </row>
    <row r="161" spans="1:20" s="8" customFormat="1">
      <c r="A161" s="39"/>
      <c r="B161" s="39"/>
      <c r="C161" s="39"/>
      <c r="D161" s="44"/>
      <c r="E161" s="44"/>
      <c r="F161" s="51"/>
      <c r="G161" s="51"/>
      <c r="H161" s="51"/>
      <c r="I161" s="2"/>
      <c r="J161" s="2"/>
      <c r="K161" s="2"/>
      <c r="L161" s="2"/>
      <c r="M161" s="2"/>
      <c r="N161" s="2"/>
      <c r="O161" s="2"/>
      <c r="P161" s="2"/>
      <c r="Q161" s="2"/>
      <c r="R161" s="2"/>
      <c r="S161" s="2"/>
      <c r="T161" s="2"/>
    </row>
    <row r="162" spans="1:20" s="8" customFormat="1">
      <c r="A162" s="39"/>
      <c r="B162" s="39"/>
      <c r="C162" s="39"/>
      <c r="D162" s="44"/>
      <c r="E162" s="44"/>
      <c r="F162" s="51"/>
      <c r="G162" s="51"/>
      <c r="H162" s="51"/>
      <c r="I162" s="2"/>
      <c r="J162" s="2"/>
      <c r="K162" s="2"/>
      <c r="L162" s="2"/>
      <c r="M162" s="2"/>
      <c r="N162" s="2"/>
      <c r="O162" s="2"/>
      <c r="P162" s="2"/>
      <c r="Q162" s="2"/>
      <c r="R162" s="2"/>
      <c r="S162" s="2"/>
      <c r="T162" s="2"/>
    </row>
    <row r="163" spans="1:20" s="8" customFormat="1">
      <c r="A163" s="39"/>
      <c r="B163" s="39"/>
      <c r="C163" s="39"/>
      <c r="D163" s="44"/>
      <c r="E163" s="44"/>
      <c r="F163" s="51"/>
      <c r="G163" s="51"/>
      <c r="H163" s="51"/>
      <c r="I163" s="2"/>
      <c r="J163" s="2"/>
      <c r="K163" s="2"/>
      <c r="L163" s="2"/>
      <c r="M163" s="2"/>
      <c r="N163" s="2"/>
      <c r="O163" s="2"/>
      <c r="P163" s="2"/>
      <c r="Q163" s="2"/>
      <c r="R163" s="2"/>
      <c r="S163" s="2"/>
      <c r="T163" s="2"/>
    </row>
    <row r="164" spans="1:20" s="8" customFormat="1">
      <c r="A164" s="39"/>
      <c r="B164" s="39"/>
      <c r="C164" s="39"/>
      <c r="D164" s="44"/>
      <c r="E164" s="44"/>
      <c r="F164" s="51"/>
      <c r="G164" s="51"/>
      <c r="H164" s="51"/>
      <c r="I164" s="2"/>
      <c r="J164" s="2"/>
      <c r="K164" s="2"/>
      <c r="L164" s="2"/>
      <c r="M164" s="2"/>
      <c r="N164" s="2"/>
      <c r="O164" s="2"/>
      <c r="P164" s="2"/>
      <c r="Q164" s="2"/>
      <c r="R164" s="2"/>
      <c r="S164" s="2"/>
      <c r="T164" s="2"/>
    </row>
    <row r="165" spans="1:20" s="8" customFormat="1">
      <c r="A165" s="39"/>
      <c r="B165" s="39"/>
      <c r="C165" s="39"/>
      <c r="D165" s="44"/>
      <c r="E165" s="44"/>
      <c r="F165" s="51"/>
      <c r="G165" s="51"/>
      <c r="H165" s="51"/>
      <c r="I165" s="2"/>
      <c r="J165" s="2"/>
      <c r="K165" s="2"/>
      <c r="L165" s="2"/>
      <c r="M165" s="2"/>
      <c r="N165" s="2"/>
      <c r="O165" s="2"/>
      <c r="P165" s="2"/>
      <c r="Q165" s="2"/>
      <c r="R165" s="2"/>
      <c r="S165" s="2"/>
      <c r="T165" s="2"/>
    </row>
    <row r="166" spans="1:20" s="8" customFormat="1">
      <c r="A166" s="39"/>
      <c r="B166" s="39"/>
      <c r="C166" s="39"/>
      <c r="D166" s="44"/>
      <c r="E166" s="44"/>
      <c r="F166" s="51"/>
      <c r="G166" s="51"/>
      <c r="H166" s="51"/>
      <c r="I166" s="2"/>
      <c r="J166" s="2"/>
      <c r="K166" s="2"/>
      <c r="L166" s="2"/>
      <c r="M166" s="2"/>
      <c r="N166" s="2"/>
      <c r="O166" s="2"/>
      <c r="P166" s="2"/>
      <c r="Q166" s="2"/>
      <c r="R166" s="2"/>
      <c r="S166" s="2"/>
      <c r="T166" s="2"/>
    </row>
    <row r="167" spans="1:20" s="8" customFormat="1">
      <c r="A167" s="39"/>
      <c r="B167" s="39"/>
      <c r="C167" s="39"/>
      <c r="D167" s="44"/>
      <c r="E167" s="44"/>
      <c r="F167" s="51"/>
      <c r="G167" s="51"/>
      <c r="H167" s="51"/>
      <c r="I167" s="2"/>
      <c r="J167" s="2"/>
      <c r="K167" s="2"/>
      <c r="L167" s="2"/>
      <c r="M167" s="2"/>
      <c r="N167" s="2"/>
      <c r="O167" s="2"/>
      <c r="P167" s="2"/>
      <c r="Q167" s="2"/>
      <c r="R167" s="2"/>
      <c r="S167" s="2"/>
      <c r="T167" s="2"/>
    </row>
    <row r="168" spans="1:20" s="8" customFormat="1">
      <c r="A168" s="39"/>
      <c r="B168" s="39"/>
      <c r="C168" s="39"/>
      <c r="D168" s="44"/>
      <c r="E168" s="44"/>
      <c r="F168" s="51"/>
      <c r="G168" s="51"/>
      <c r="H168" s="51"/>
      <c r="I168" s="2"/>
      <c r="J168" s="2"/>
      <c r="K168" s="2"/>
      <c r="L168" s="2"/>
      <c r="M168" s="2"/>
      <c r="N168" s="2"/>
      <c r="O168" s="2"/>
      <c r="P168" s="2"/>
      <c r="Q168" s="2"/>
      <c r="R168" s="2"/>
      <c r="S168" s="2"/>
      <c r="T168" s="2"/>
    </row>
    <row r="169" spans="1:20" s="8" customFormat="1">
      <c r="A169" s="39"/>
      <c r="B169" s="39"/>
      <c r="C169" s="39"/>
      <c r="D169" s="44"/>
      <c r="E169" s="44"/>
      <c r="F169" s="51"/>
      <c r="G169" s="51"/>
      <c r="H169" s="51"/>
      <c r="I169" s="2"/>
      <c r="J169" s="2"/>
      <c r="K169" s="2"/>
      <c r="L169" s="2"/>
      <c r="M169" s="2"/>
      <c r="N169" s="2"/>
      <c r="O169" s="2"/>
      <c r="P169" s="2"/>
      <c r="Q169" s="2"/>
      <c r="R169" s="2"/>
      <c r="S169" s="2"/>
      <c r="T169" s="2"/>
    </row>
    <row r="170" spans="1:20" s="8" customFormat="1">
      <c r="A170" s="39"/>
      <c r="B170" s="39"/>
      <c r="C170" s="39"/>
      <c r="D170" s="44"/>
      <c r="E170" s="44"/>
      <c r="F170" s="51"/>
      <c r="G170" s="51"/>
      <c r="H170" s="51"/>
      <c r="I170" s="2"/>
      <c r="J170" s="2"/>
      <c r="K170" s="2"/>
      <c r="L170" s="2"/>
      <c r="M170" s="2"/>
      <c r="N170" s="2"/>
      <c r="O170" s="2"/>
      <c r="P170" s="2"/>
      <c r="Q170" s="2"/>
      <c r="R170" s="2"/>
      <c r="S170" s="2"/>
      <c r="T170" s="2"/>
    </row>
    <row r="171" spans="1:20" s="8" customFormat="1">
      <c r="A171" s="39"/>
      <c r="B171" s="39"/>
      <c r="C171" s="39"/>
      <c r="D171" s="44"/>
      <c r="E171" s="44"/>
      <c r="F171" s="51"/>
      <c r="G171" s="51"/>
      <c r="H171" s="51"/>
      <c r="I171" s="2"/>
      <c r="J171" s="2"/>
      <c r="K171" s="2"/>
      <c r="L171" s="2"/>
      <c r="M171" s="2"/>
      <c r="N171" s="2"/>
      <c r="O171" s="2"/>
      <c r="P171" s="2"/>
      <c r="Q171" s="2"/>
      <c r="R171" s="2"/>
      <c r="S171" s="2"/>
      <c r="T171" s="2"/>
    </row>
    <row r="172" spans="1:20" s="8" customFormat="1">
      <c r="A172" s="39"/>
      <c r="B172" s="39"/>
      <c r="C172" s="39"/>
      <c r="D172" s="44"/>
      <c r="E172" s="44"/>
      <c r="F172" s="51"/>
      <c r="G172" s="51"/>
      <c r="H172" s="51"/>
      <c r="I172" s="2"/>
      <c r="J172" s="2"/>
      <c r="K172" s="2"/>
      <c r="L172" s="2"/>
      <c r="M172" s="2"/>
      <c r="N172" s="2"/>
      <c r="O172" s="2"/>
      <c r="P172" s="2"/>
      <c r="Q172" s="2"/>
      <c r="R172" s="2"/>
      <c r="S172" s="2"/>
      <c r="T172" s="2"/>
    </row>
    <row r="173" spans="1:20" s="8" customFormat="1">
      <c r="A173" s="39"/>
      <c r="B173" s="39"/>
      <c r="C173" s="39"/>
      <c r="D173" s="44"/>
      <c r="E173" s="44"/>
      <c r="F173" s="51"/>
      <c r="G173" s="51"/>
      <c r="H173" s="51"/>
      <c r="I173" s="2"/>
      <c r="J173" s="2"/>
      <c r="K173" s="2"/>
      <c r="L173" s="2"/>
      <c r="M173" s="2"/>
      <c r="N173" s="2"/>
      <c r="O173" s="2"/>
      <c r="P173" s="2"/>
      <c r="Q173" s="2"/>
      <c r="R173" s="2"/>
      <c r="S173" s="2"/>
      <c r="T173" s="2"/>
    </row>
    <row r="174" spans="1:20" s="8" customFormat="1">
      <c r="A174" s="39"/>
      <c r="B174" s="39"/>
      <c r="C174" s="39"/>
      <c r="D174" s="44"/>
      <c r="E174" s="44"/>
      <c r="F174" s="51"/>
      <c r="G174" s="51"/>
      <c r="H174" s="51"/>
      <c r="I174" s="2"/>
      <c r="J174" s="2"/>
      <c r="K174" s="2"/>
      <c r="L174" s="2"/>
      <c r="M174" s="2"/>
      <c r="N174" s="2"/>
      <c r="O174" s="2"/>
      <c r="P174" s="2"/>
      <c r="Q174" s="2"/>
      <c r="R174" s="2"/>
      <c r="S174" s="2"/>
      <c r="T174" s="2"/>
    </row>
    <row r="175" spans="1:20" s="8" customFormat="1">
      <c r="A175" s="39"/>
      <c r="B175" s="39"/>
      <c r="C175" s="39"/>
      <c r="D175" s="44"/>
      <c r="E175" s="44"/>
      <c r="F175" s="51"/>
      <c r="G175" s="51"/>
      <c r="H175" s="51"/>
      <c r="I175" s="2"/>
      <c r="J175" s="2"/>
      <c r="K175" s="2"/>
      <c r="L175" s="2"/>
      <c r="M175" s="2"/>
      <c r="N175" s="2"/>
      <c r="O175" s="2"/>
      <c r="P175" s="2"/>
      <c r="Q175" s="2"/>
      <c r="R175" s="2"/>
      <c r="S175" s="2"/>
      <c r="T175" s="2"/>
    </row>
    <row r="176" spans="1:20" s="8" customFormat="1">
      <c r="A176" s="39"/>
      <c r="B176" s="39"/>
      <c r="C176" s="39"/>
      <c r="D176" s="44"/>
      <c r="E176" s="44"/>
      <c r="F176" s="51"/>
      <c r="G176" s="51"/>
      <c r="H176" s="51"/>
      <c r="I176" s="2"/>
      <c r="J176" s="2"/>
      <c r="K176" s="2"/>
      <c r="L176" s="2"/>
      <c r="M176" s="2"/>
      <c r="N176" s="2"/>
      <c r="O176" s="2"/>
      <c r="P176" s="2"/>
      <c r="Q176" s="2"/>
      <c r="R176" s="2"/>
      <c r="S176" s="2"/>
      <c r="T176" s="2"/>
    </row>
    <row r="177" spans="1:20" s="8" customFormat="1">
      <c r="A177" s="39"/>
      <c r="B177" s="39"/>
      <c r="C177" s="39"/>
      <c r="D177" s="44"/>
      <c r="E177" s="44"/>
      <c r="F177" s="51"/>
      <c r="G177" s="51"/>
      <c r="H177" s="51"/>
      <c r="I177" s="2"/>
      <c r="J177" s="2"/>
      <c r="K177" s="2"/>
      <c r="L177" s="2"/>
      <c r="M177" s="2"/>
      <c r="N177" s="2"/>
      <c r="O177" s="2"/>
      <c r="P177" s="2"/>
      <c r="Q177" s="2"/>
      <c r="R177" s="2"/>
      <c r="S177" s="2"/>
      <c r="T177" s="2"/>
    </row>
    <row r="178" spans="1:20" s="8" customFormat="1">
      <c r="A178" s="39"/>
      <c r="B178" s="39"/>
      <c r="C178" s="39"/>
      <c r="D178" s="44"/>
      <c r="E178" s="44"/>
      <c r="F178" s="51"/>
      <c r="G178" s="51"/>
      <c r="H178" s="51"/>
      <c r="I178" s="2"/>
      <c r="J178" s="2"/>
      <c r="K178" s="2"/>
      <c r="L178" s="2"/>
      <c r="M178" s="2"/>
      <c r="N178" s="2"/>
      <c r="O178" s="2"/>
      <c r="P178" s="2"/>
      <c r="Q178" s="2"/>
      <c r="R178" s="2"/>
      <c r="S178" s="2"/>
      <c r="T178" s="2"/>
    </row>
    <row r="179" spans="1:20" s="8" customFormat="1">
      <c r="A179" s="39"/>
      <c r="B179" s="39"/>
      <c r="C179" s="39"/>
      <c r="D179" s="44"/>
      <c r="E179" s="44"/>
      <c r="F179" s="51"/>
      <c r="G179" s="51"/>
      <c r="H179" s="51"/>
      <c r="I179" s="2"/>
      <c r="J179" s="2"/>
      <c r="K179" s="2"/>
      <c r="L179" s="2"/>
      <c r="M179" s="2"/>
      <c r="N179" s="2"/>
      <c r="O179" s="2"/>
      <c r="P179" s="2"/>
      <c r="Q179" s="2"/>
      <c r="R179" s="2"/>
      <c r="S179" s="2"/>
      <c r="T179" s="2"/>
    </row>
    <row r="180" spans="1:20" s="8" customFormat="1">
      <c r="A180" s="39"/>
      <c r="B180" s="39"/>
      <c r="C180" s="39"/>
      <c r="D180" s="44"/>
      <c r="E180" s="44"/>
      <c r="F180" s="51"/>
      <c r="G180" s="51"/>
      <c r="H180" s="51"/>
      <c r="I180" s="2"/>
      <c r="J180" s="2"/>
      <c r="K180" s="2"/>
      <c r="L180" s="2"/>
      <c r="M180" s="2"/>
      <c r="N180" s="2"/>
      <c r="O180" s="2"/>
      <c r="P180" s="2"/>
      <c r="Q180" s="2"/>
      <c r="R180" s="2"/>
      <c r="S180" s="2"/>
      <c r="T180" s="2"/>
    </row>
    <row r="181" spans="1:20" s="8" customFormat="1">
      <c r="A181" s="39"/>
      <c r="B181" s="39"/>
      <c r="C181" s="39"/>
      <c r="D181" s="44"/>
      <c r="E181" s="44"/>
      <c r="F181" s="51"/>
      <c r="G181" s="51"/>
      <c r="H181" s="51"/>
      <c r="I181" s="2"/>
      <c r="J181" s="2"/>
      <c r="K181" s="2"/>
      <c r="L181" s="2"/>
      <c r="M181" s="2"/>
      <c r="N181" s="2"/>
      <c r="O181" s="2"/>
      <c r="P181" s="2"/>
      <c r="Q181" s="2"/>
      <c r="R181" s="2"/>
      <c r="S181" s="2"/>
      <c r="T181" s="2"/>
    </row>
    <row r="182" spans="1:20" s="8" customFormat="1">
      <c r="A182" s="39"/>
      <c r="B182" s="39"/>
      <c r="C182" s="39"/>
      <c r="D182" s="44"/>
      <c r="E182" s="44"/>
      <c r="F182" s="51"/>
      <c r="G182" s="51"/>
      <c r="H182" s="51"/>
      <c r="I182" s="2"/>
      <c r="J182" s="2"/>
      <c r="K182" s="2"/>
      <c r="L182" s="2"/>
      <c r="M182" s="2"/>
      <c r="N182" s="2"/>
      <c r="O182" s="2"/>
      <c r="P182" s="2"/>
      <c r="Q182" s="2"/>
      <c r="R182" s="2"/>
      <c r="S182" s="2"/>
      <c r="T182" s="2"/>
    </row>
    <row r="183" spans="1:20" s="8" customFormat="1">
      <c r="A183" s="39"/>
      <c r="B183" s="39"/>
      <c r="C183" s="39"/>
      <c r="D183" s="44"/>
      <c r="E183" s="44"/>
      <c r="F183" s="51"/>
      <c r="G183" s="51"/>
      <c r="H183" s="51"/>
      <c r="I183" s="2"/>
      <c r="J183" s="2"/>
      <c r="K183" s="2"/>
      <c r="L183" s="2"/>
      <c r="M183" s="2"/>
      <c r="N183" s="2"/>
      <c r="O183" s="2"/>
      <c r="P183" s="2"/>
      <c r="Q183" s="2"/>
      <c r="R183" s="2"/>
      <c r="S183" s="2"/>
      <c r="T183" s="2"/>
    </row>
    <row r="184" spans="1:20" s="8" customFormat="1">
      <c r="A184" s="39"/>
      <c r="B184" s="39"/>
      <c r="C184" s="39"/>
      <c r="D184" s="44"/>
      <c r="E184" s="44"/>
      <c r="F184" s="51"/>
      <c r="G184" s="51"/>
      <c r="H184" s="51"/>
      <c r="I184" s="2"/>
      <c r="J184" s="2"/>
      <c r="K184" s="2"/>
      <c r="L184" s="2"/>
      <c r="M184" s="2"/>
      <c r="N184" s="2"/>
      <c r="O184" s="2"/>
      <c r="P184" s="2"/>
      <c r="Q184" s="2"/>
      <c r="R184" s="2"/>
      <c r="S184" s="2"/>
      <c r="T184" s="2"/>
    </row>
    <row r="185" spans="1:20" s="8" customFormat="1">
      <c r="A185" s="39"/>
      <c r="B185" s="39"/>
      <c r="C185" s="39"/>
      <c r="D185" s="44"/>
      <c r="E185" s="44"/>
      <c r="F185" s="51"/>
      <c r="G185" s="51"/>
      <c r="H185" s="51"/>
      <c r="I185" s="2"/>
      <c r="J185" s="2"/>
      <c r="K185" s="2"/>
      <c r="L185" s="2"/>
      <c r="M185" s="2"/>
      <c r="N185" s="2"/>
      <c r="O185" s="2"/>
      <c r="P185" s="2"/>
      <c r="Q185" s="2"/>
      <c r="R185" s="2"/>
      <c r="S185" s="2"/>
      <c r="T185" s="2"/>
    </row>
    <row r="186" spans="1:20" s="8" customFormat="1">
      <c r="A186" s="39"/>
      <c r="B186" s="39"/>
      <c r="C186" s="39"/>
      <c r="D186" s="44"/>
      <c r="E186" s="44"/>
      <c r="F186" s="51"/>
      <c r="G186" s="51"/>
      <c r="H186" s="51"/>
      <c r="I186" s="2"/>
      <c r="J186" s="2"/>
      <c r="K186" s="2"/>
      <c r="L186" s="2"/>
      <c r="M186" s="2"/>
      <c r="N186" s="2"/>
      <c r="O186" s="2"/>
      <c r="P186" s="2"/>
      <c r="Q186" s="2"/>
      <c r="R186" s="2"/>
      <c r="S186" s="2"/>
      <c r="T186" s="2"/>
    </row>
    <row r="187" spans="1:20" s="8" customFormat="1">
      <c r="A187" s="39"/>
      <c r="B187" s="39"/>
      <c r="C187" s="39"/>
      <c r="D187" s="44"/>
      <c r="E187" s="44"/>
      <c r="F187" s="51"/>
      <c r="G187" s="51"/>
      <c r="H187" s="51"/>
      <c r="I187" s="2"/>
      <c r="J187" s="2"/>
      <c r="K187" s="2"/>
      <c r="L187" s="2"/>
      <c r="M187" s="2"/>
      <c r="N187" s="2"/>
      <c r="O187" s="2"/>
      <c r="P187" s="2"/>
      <c r="Q187" s="2"/>
      <c r="R187" s="2"/>
      <c r="S187" s="2"/>
      <c r="T187" s="2"/>
    </row>
    <row r="188" spans="1:20" s="8" customFormat="1">
      <c r="A188" s="39"/>
      <c r="B188" s="39"/>
      <c r="C188" s="39"/>
      <c r="D188" s="44"/>
      <c r="E188" s="44"/>
      <c r="F188" s="51"/>
      <c r="G188" s="51"/>
      <c r="H188" s="51"/>
      <c r="I188" s="2"/>
      <c r="J188" s="2"/>
      <c r="K188" s="2"/>
      <c r="L188" s="2"/>
      <c r="M188" s="2"/>
      <c r="N188" s="2"/>
      <c r="O188" s="2"/>
      <c r="P188" s="2"/>
      <c r="Q188" s="2"/>
      <c r="R188" s="2"/>
      <c r="S188" s="2"/>
      <c r="T188" s="2"/>
    </row>
    <row r="189" spans="1:20" s="8" customFormat="1">
      <c r="A189" s="39"/>
      <c r="B189" s="39"/>
      <c r="C189" s="39"/>
      <c r="D189" s="44"/>
      <c r="E189" s="44"/>
      <c r="F189" s="51"/>
      <c r="G189" s="51"/>
      <c r="H189" s="51"/>
      <c r="I189" s="2"/>
      <c r="J189" s="2"/>
      <c r="K189" s="2"/>
      <c r="L189" s="2"/>
      <c r="M189" s="2"/>
      <c r="N189" s="2"/>
      <c r="O189" s="2"/>
      <c r="P189" s="2"/>
      <c r="Q189" s="2"/>
      <c r="R189" s="2"/>
      <c r="S189" s="2"/>
      <c r="T189" s="2"/>
    </row>
    <row r="190" spans="1:20" s="8" customFormat="1">
      <c r="A190" s="39"/>
      <c r="B190" s="39"/>
      <c r="C190" s="39"/>
      <c r="D190" s="44"/>
      <c r="E190" s="44"/>
      <c r="F190" s="51"/>
      <c r="G190" s="51"/>
      <c r="H190" s="51"/>
      <c r="I190" s="2"/>
      <c r="J190" s="2"/>
      <c r="K190" s="2"/>
      <c r="L190" s="2"/>
      <c r="M190" s="2"/>
      <c r="N190" s="2"/>
      <c r="O190" s="2"/>
      <c r="P190" s="2"/>
      <c r="Q190" s="2"/>
      <c r="R190" s="2"/>
      <c r="S190" s="2"/>
      <c r="T190" s="2"/>
    </row>
    <row r="191" spans="1:20" s="8" customFormat="1">
      <c r="A191" s="39"/>
      <c r="B191" s="39"/>
      <c r="C191" s="39"/>
      <c r="D191" s="44"/>
      <c r="E191" s="44"/>
      <c r="F191" s="51"/>
      <c r="G191" s="51"/>
      <c r="H191" s="51"/>
      <c r="I191" s="2"/>
      <c r="J191" s="2"/>
      <c r="K191" s="2"/>
      <c r="L191" s="2"/>
      <c r="M191" s="2"/>
      <c r="N191" s="2"/>
      <c r="O191" s="2"/>
      <c r="P191" s="2"/>
      <c r="Q191" s="2"/>
      <c r="R191" s="2"/>
      <c r="S191" s="2"/>
      <c r="T191" s="2"/>
    </row>
    <row r="192" spans="1:20" s="8" customFormat="1">
      <c r="A192" s="39"/>
      <c r="B192" s="39"/>
      <c r="C192" s="39"/>
      <c r="D192" s="44"/>
      <c r="E192" s="44"/>
      <c r="F192" s="51"/>
      <c r="G192" s="51"/>
      <c r="H192" s="51"/>
      <c r="I192" s="2"/>
      <c r="J192" s="2"/>
      <c r="K192" s="2"/>
      <c r="L192" s="2"/>
      <c r="M192" s="2"/>
      <c r="N192" s="2"/>
      <c r="O192" s="2"/>
      <c r="P192" s="2"/>
      <c r="Q192" s="2"/>
      <c r="R192" s="2"/>
      <c r="S192" s="2"/>
      <c r="T192" s="2"/>
    </row>
    <row r="193" spans="1:20" s="8" customFormat="1">
      <c r="A193" s="39"/>
      <c r="B193" s="39"/>
      <c r="C193" s="39"/>
      <c r="D193" s="44"/>
      <c r="E193" s="44"/>
      <c r="F193" s="51"/>
      <c r="G193" s="51"/>
      <c r="H193" s="51"/>
      <c r="I193" s="2"/>
      <c r="J193" s="2"/>
      <c r="K193" s="2"/>
      <c r="L193" s="2"/>
      <c r="M193" s="2"/>
      <c r="N193" s="2"/>
      <c r="O193" s="2"/>
      <c r="P193" s="2"/>
      <c r="Q193" s="2"/>
      <c r="R193" s="2"/>
      <c r="S193" s="2"/>
      <c r="T193" s="2"/>
    </row>
    <row r="194" spans="1:20" s="8" customFormat="1">
      <c r="A194" s="39"/>
      <c r="B194" s="39"/>
      <c r="C194" s="39"/>
      <c r="D194" s="44"/>
      <c r="E194" s="44"/>
      <c r="F194" s="51"/>
      <c r="G194" s="51"/>
      <c r="H194" s="51"/>
      <c r="I194" s="2"/>
      <c r="J194" s="2"/>
      <c r="K194" s="2"/>
      <c r="L194" s="2"/>
      <c r="M194" s="2"/>
      <c r="N194" s="2"/>
      <c r="O194" s="2"/>
      <c r="P194" s="2"/>
      <c r="Q194" s="2"/>
      <c r="R194" s="2"/>
      <c r="S194" s="2"/>
      <c r="T194" s="2"/>
    </row>
    <row r="195" spans="1:20" s="8" customFormat="1">
      <c r="A195" s="39"/>
      <c r="B195" s="39"/>
      <c r="C195" s="39"/>
      <c r="D195" s="44"/>
      <c r="E195" s="44"/>
      <c r="F195" s="51"/>
      <c r="G195" s="51"/>
      <c r="H195" s="51"/>
      <c r="I195" s="2"/>
      <c r="J195" s="2"/>
      <c r="K195" s="2"/>
      <c r="L195" s="2"/>
      <c r="M195" s="2"/>
      <c r="N195" s="2"/>
      <c r="O195" s="2"/>
      <c r="P195" s="2"/>
      <c r="Q195" s="2"/>
      <c r="R195" s="2"/>
      <c r="S195" s="2"/>
      <c r="T195" s="2"/>
    </row>
    <row r="196" spans="1:20" s="8" customFormat="1">
      <c r="A196" s="39"/>
      <c r="B196" s="39"/>
      <c r="C196" s="39"/>
      <c r="D196" s="44"/>
      <c r="E196" s="44"/>
      <c r="F196" s="51"/>
      <c r="G196" s="51"/>
      <c r="H196" s="51"/>
      <c r="I196" s="2"/>
      <c r="J196" s="2"/>
      <c r="K196" s="2"/>
      <c r="L196" s="2"/>
      <c r="M196" s="2"/>
      <c r="N196" s="2"/>
      <c r="O196" s="2"/>
      <c r="P196" s="2"/>
      <c r="Q196" s="2"/>
      <c r="R196" s="2"/>
      <c r="S196" s="2"/>
      <c r="T196" s="2"/>
    </row>
    <row r="197" spans="1:20" s="8" customFormat="1">
      <c r="A197" s="39"/>
      <c r="B197" s="39"/>
      <c r="C197" s="39"/>
      <c r="D197" s="44"/>
      <c r="E197" s="44"/>
      <c r="F197" s="51"/>
      <c r="G197" s="51"/>
      <c r="H197" s="51"/>
      <c r="I197" s="2"/>
      <c r="J197" s="2"/>
      <c r="K197" s="2"/>
      <c r="L197" s="2"/>
      <c r="M197" s="2"/>
      <c r="N197" s="2"/>
      <c r="O197" s="2"/>
      <c r="P197" s="2"/>
      <c r="Q197" s="2"/>
      <c r="R197" s="2"/>
      <c r="S197" s="2"/>
      <c r="T197" s="2"/>
    </row>
    <row r="198" spans="1:20" s="8" customFormat="1">
      <c r="A198" s="39"/>
      <c r="B198" s="39"/>
      <c r="C198" s="39"/>
      <c r="D198" s="44"/>
      <c r="E198" s="44"/>
      <c r="F198" s="51"/>
      <c r="G198" s="51"/>
      <c r="H198" s="51"/>
      <c r="I198" s="2"/>
      <c r="J198" s="2"/>
      <c r="K198" s="2"/>
      <c r="L198" s="2"/>
      <c r="M198" s="2"/>
      <c r="N198" s="2"/>
      <c r="O198" s="2"/>
      <c r="P198" s="2"/>
      <c r="Q198" s="2"/>
      <c r="R198" s="2"/>
      <c r="S198" s="2"/>
      <c r="T198" s="2"/>
    </row>
    <row r="199" spans="1:20" s="8" customFormat="1">
      <c r="A199" s="39"/>
      <c r="B199" s="39"/>
      <c r="C199" s="39"/>
      <c r="D199" s="44"/>
      <c r="E199" s="44"/>
      <c r="F199" s="51"/>
      <c r="G199" s="51"/>
      <c r="H199" s="51"/>
      <c r="I199" s="2"/>
      <c r="J199" s="2"/>
      <c r="K199" s="2"/>
      <c r="L199" s="2"/>
      <c r="M199" s="2"/>
      <c r="N199" s="2"/>
      <c r="O199" s="2"/>
      <c r="P199" s="2"/>
      <c r="Q199" s="2"/>
      <c r="R199" s="2"/>
      <c r="S199" s="2"/>
      <c r="T199" s="2"/>
    </row>
    <row r="200" spans="1:20" s="8" customFormat="1">
      <c r="A200" s="39"/>
      <c r="B200" s="39"/>
      <c r="C200" s="39"/>
      <c r="D200" s="44"/>
      <c r="E200" s="44"/>
      <c r="F200" s="51"/>
      <c r="G200" s="51"/>
      <c r="H200" s="51"/>
      <c r="I200" s="2"/>
      <c r="J200" s="2"/>
      <c r="K200" s="2"/>
      <c r="L200" s="2"/>
      <c r="M200" s="2"/>
      <c r="N200" s="2"/>
      <c r="O200" s="2"/>
      <c r="P200" s="2"/>
      <c r="Q200" s="2"/>
      <c r="R200" s="2"/>
      <c r="S200" s="2"/>
      <c r="T200" s="2"/>
    </row>
    <row r="201" spans="1:20" s="8" customFormat="1">
      <c r="A201" s="39"/>
      <c r="B201" s="39"/>
      <c r="C201" s="39"/>
      <c r="D201" s="44"/>
      <c r="E201" s="44"/>
      <c r="F201" s="51"/>
      <c r="G201" s="51"/>
      <c r="H201" s="51"/>
      <c r="I201" s="2"/>
      <c r="J201" s="2"/>
      <c r="K201" s="2"/>
      <c r="L201" s="2"/>
      <c r="M201" s="2"/>
      <c r="N201" s="2"/>
      <c r="O201" s="2"/>
      <c r="P201" s="2"/>
      <c r="Q201" s="2"/>
      <c r="R201" s="2"/>
      <c r="S201" s="2"/>
      <c r="T201" s="2"/>
    </row>
    <row r="202" spans="1:20" s="8" customFormat="1">
      <c r="A202" s="39"/>
      <c r="B202" s="39"/>
      <c r="C202" s="39"/>
      <c r="D202" s="44"/>
      <c r="E202" s="44"/>
      <c r="F202" s="51"/>
      <c r="G202" s="51"/>
      <c r="H202" s="51"/>
      <c r="I202" s="2"/>
      <c r="J202" s="2"/>
      <c r="K202" s="2"/>
      <c r="L202" s="2"/>
      <c r="M202" s="2"/>
      <c r="N202" s="2"/>
      <c r="O202" s="2"/>
      <c r="P202" s="2"/>
      <c r="Q202" s="2"/>
      <c r="R202" s="2"/>
      <c r="S202" s="2"/>
      <c r="T202" s="2"/>
    </row>
    <row r="203" spans="1:20" s="8" customFormat="1">
      <c r="A203" s="39"/>
      <c r="B203" s="39"/>
      <c r="C203" s="39"/>
      <c r="D203" s="44"/>
      <c r="E203" s="44"/>
      <c r="F203" s="51"/>
      <c r="G203" s="51"/>
      <c r="H203" s="51"/>
      <c r="I203" s="2"/>
      <c r="J203" s="2"/>
      <c r="K203" s="2"/>
      <c r="L203" s="2"/>
      <c r="M203" s="2"/>
      <c r="N203" s="2"/>
      <c r="O203" s="2"/>
      <c r="P203" s="2"/>
      <c r="Q203" s="2"/>
      <c r="R203" s="2"/>
      <c r="S203" s="2"/>
      <c r="T203" s="2"/>
    </row>
    <row r="204" spans="1:20" s="8" customFormat="1">
      <c r="A204" s="39"/>
      <c r="B204" s="39"/>
      <c r="C204" s="39"/>
      <c r="D204" s="44"/>
      <c r="E204" s="44"/>
      <c r="F204" s="51"/>
      <c r="G204" s="51"/>
      <c r="H204" s="51"/>
      <c r="I204" s="2"/>
      <c r="J204" s="2"/>
      <c r="K204" s="2"/>
      <c r="L204" s="2"/>
      <c r="M204" s="2"/>
      <c r="N204" s="2"/>
      <c r="O204" s="2"/>
      <c r="P204" s="2"/>
      <c r="Q204" s="2"/>
      <c r="R204" s="2"/>
      <c r="S204" s="2"/>
      <c r="T204" s="2"/>
    </row>
    <row r="205" spans="1:20" s="8" customFormat="1">
      <c r="A205" s="39"/>
      <c r="B205" s="39"/>
      <c r="C205" s="39"/>
      <c r="D205" s="44"/>
      <c r="E205" s="44"/>
      <c r="F205" s="51"/>
      <c r="G205" s="51"/>
      <c r="H205" s="51"/>
      <c r="I205" s="2"/>
      <c r="J205" s="2"/>
      <c r="K205" s="2"/>
      <c r="L205" s="2"/>
      <c r="M205" s="2"/>
      <c r="N205" s="2"/>
      <c r="O205" s="2"/>
      <c r="P205" s="2"/>
      <c r="Q205" s="2"/>
      <c r="R205" s="2"/>
      <c r="S205" s="2"/>
      <c r="T205" s="2"/>
    </row>
    <row r="206" spans="1:20" s="8" customFormat="1">
      <c r="A206" s="39"/>
      <c r="B206" s="39"/>
      <c r="C206" s="39"/>
      <c r="D206" s="44"/>
      <c r="E206" s="44"/>
      <c r="F206" s="51"/>
      <c r="G206" s="51"/>
      <c r="H206" s="51"/>
      <c r="I206" s="2"/>
      <c r="J206" s="2"/>
      <c r="K206" s="2"/>
      <c r="L206" s="2"/>
      <c r="M206" s="2"/>
      <c r="N206" s="2"/>
      <c r="O206" s="2"/>
      <c r="P206" s="2"/>
      <c r="Q206" s="2"/>
      <c r="R206" s="2"/>
      <c r="S206" s="2"/>
      <c r="T206" s="2"/>
    </row>
    <row r="207" spans="1:20" s="8" customFormat="1">
      <c r="A207" s="39"/>
      <c r="B207" s="39"/>
      <c r="C207" s="39"/>
      <c r="D207" s="44"/>
      <c r="E207" s="44"/>
      <c r="F207" s="51"/>
      <c r="G207" s="51"/>
      <c r="H207" s="51"/>
      <c r="I207" s="2"/>
      <c r="J207" s="2"/>
      <c r="K207" s="2"/>
      <c r="L207" s="2"/>
      <c r="M207" s="2"/>
      <c r="N207" s="2"/>
      <c r="O207" s="2"/>
      <c r="P207" s="2"/>
      <c r="Q207" s="2"/>
      <c r="R207" s="2"/>
      <c r="S207" s="2"/>
      <c r="T207" s="2"/>
    </row>
    <row r="208" spans="1:20" s="8" customFormat="1">
      <c r="A208" s="39"/>
      <c r="B208" s="39"/>
      <c r="C208" s="39"/>
      <c r="D208" s="44"/>
      <c r="E208" s="44"/>
      <c r="F208" s="51"/>
      <c r="G208" s="51"/>
      <c r="H208" s="51"/>
      <c r="I208" s="2"/>
      <c r="J208" s="2"/>
      <c r="K208" s="2"/>
      <c r="L208" s="2"/>
      <c r="M208" s="2"/>
      <c r="N208" s="2"/>
      <c r="O208" s="2"/>
      <c r="P208" s="2"/>
      <c r="Q208" s="2"/>
      <c r="R208" s="2"/>
      <c r="S208" s="2"/>
      <c r="T208" s="2"/>
    </row>
    <row r="209" spans="1:20" s="8" customFormat="1">
      <c r="A209" s="39"/>
      <c r="B209" s="39"/>
      <c r="C209" s="39"/>
      <c r="D209" s="44"/>
      <c r="E209" s="44"/>
      <c r="F209" s="51"/>
      <c r="G209" s="51"/>
      <c r="H209" s="51"/>
      <c r="I209" s="2"/>
      <c r="J209" s="2"/>
      <c r="K209" s="2"/>
      <c r="L209" s="2"/>
      <c r="M209" s="2"/>
      <c r="N209" s="2"/>
      <c r="O209" s="2"/>
      <c r="P209" s="2"/>
      <c r="Q209" s="2"/>
      <c r="R209" s="2"/>
      <c r="S209" s="2"/>
      <c r="T209" s="2"/>
    </row>
    <row r="210" spans="1:20" s="8" customFormat="1">
      <c r="A210" s="39"/>
      <c r="B210" s="39"/>
      <c r="C210" s="39"/>
      <c r="D210" s="44"/>
      <c r="E210" s="44"/>
      <c r="F210" s="51"/>
      <c r="G210" s="51"/>
      <c r="H210" s="51"/>
      <c r="I210" s="2"/>
      <c r="J210" s="2"/>
      <c r="K210" s="2"/>
      <c r="L210" s="2"/>
      <c r="M210" s="2"/>
      <c r="N210" s="2"/>
      <c r="O210" s="2"/>
      <c r="P210" s="2"/>
      <c r="Q210" s="2"/>
      <c r="R210" s="2"/>
      <c r="S210" s="2"/>
      <c r="T210" s="2"/>
    </row>
    <row r="211" spans="1:20" s="8" customFormat="1">
      <c r="A211" s="39"/>
      <c r="B211" s="39"/>
      <c r="C211" s="39"/>
      <c r="D211" s="44"/>
      <c r="E211" s="44"/>
      <c r="F211" s="51"/>
      <c r="G211" s="51"/>
      <c r="H211" s="51"/>
      <c r="I211" s="2"/>
      <c r="J211" s="2"/>
      <c r="K211" s="2"/>
      <c r="L211" s="2"/>
      <c r="M211" s="2"/>
      <c r="N211" s="2"/>
      <c r="O211" s="2"/>
      <c r="P211" s="2"/>
      <c r="Q211" s="2"/>
      <c r="R211" s="2"/>
      <c r="S211" s="2"/>
      <c r="T211" s="2"/>
    </row>
    <row r="212" spans="1:20" s="8" customFormat="1">
      <c r="A212" s="39"/>
      <c r="B212" s="39"/>
      <c r="C212" s="39"/>
      <c r="D212" s="44"/>
      <c r="E212" s="44"/>
      <c r="F212" s="51"/>
      <c r="G212" s="51"/>
      <c r="H212" s="51"/>
      <c r="I212" s="2"/>
      <c r="J212" s="2"/>
      <c r="K212" s="2"/>
      <c r="L212" s="2"/>
      <c r="M212" s="2"/>
      <c r="N212" s="2"/>
      <c r="O212" s="2"/>
      <c r="P212" s="2"/>
      <c r="Q212" s="2"/>
      <c r="R212" s="2"/>
      <c r="S212" s="2"/>
      <c r="T212" s="2"/>
    </row>
    <row r="213" spans="1:20" s="8" customFormat="1">
      <c r="A213" s="39"/>
      <c r="B213" s="39"/>
      <c r="C213" s="39"/>
      <c r="D213" s="44"/>
      <c r="E213" s="44"/>
      <c r="F213" s="51"/>
      <c r="G213" s="51"/>
      <c r="H213" s="51"/>
      <c r="I213" s="2"/>
      <c r="J213" s="2"/>
      <c r="K213" s="2"/>
      <c r="L213" s="2"/>
      <c r="M213" s="2"/>
      <c r="N213" s="2"/>
      <c r="O213" s="2"/>
      <c r="P213" s="2"/>
      <c r="Q213" s="2"/>
      <c r="R213" s="2"/>
      <c r="S213" s="2"/>
      <c r="T213" s="2"/>
    </row>
    <row r="214" spans="1:20" s="8" customFormat="1">
      <c r="A214" s="39"/>
      <c r="B214" s="39"/>
      <c r="C214" s="39"/>
      <c r="D214" s="44"/>
      <c r="E214" s="44"/>
      <c r="F214" s="51"/>
      <c r="G214" s="51"/>
      <c r="H214" s="51"/>
      <c r="I214" s="2"/>
      <c r="J214" s="2"/>
      <c r="K214" s="2"/>
      <c r="L214" s="2"/>
      <c r="M214" s="2"/>
      <c r="N214" s="2"/>
      <c r="O214" s="2"/>
      <c r="P214" s="2"/>
      <c r="Q214" s="2"/>
      <c r="R214" s="2"/>
      <c r="S214" s="2"/>
      <c r="T214" s="2"/>
    </row>
    <row r="215" spans="1:20" s="8" customFormat="1">
      <c r="A215" s="39"/>
      <c r="B215" s="39"/>
      <c r="C215" s="39"/>
      <c r="D215" s="44"/>
      <c r="E215" s="44"/>
      <c r="F215" s="51"/>
      <c r="G215" s="51"/>
      <c r="H215" s="51"/>
      <c r="I215" s="2"/>
      <c r="J215" s="2"/>
      <c r="K215" s="2"/>
      <c r="L215" s="2"/>
      <c r="M215" s="2"/>
      <c r="N215" s="2"/>
      <c r="O215" s="2"/>
      <c r="P215" s="2"/>
      <c r="Q215" s="2"/>
      <c r="R215" s="2"/>
      <c r="S215" s="2"/>
      <c r="T215" s="2"/>
    </row>
    <row r="216" spans="1:20" s="8" customFormat="1">
      <c r="A216" s="39"/>
      <c r="B216" s="39"/>
      <c r="C216" s="39"/>
      <c r="D216" s="44"/>
      <c r="E216" s="44"/>
      <c r="F216" s="51"/>
      <c r="G216" s="51"/>
      <c r="H216" s="51"/>
      <c r="I216" s="2"/>
      <c r="J216" s="2"/>
      <c r="K216" s="2"/>
      <c r="L216" s="2"/>
      <c r="M216" s="2"/>
      <c r="N216" s="2"/>
      <c r="O216" s="2"/>
      <c r="P216" s="2"/>
      <c r="Q216" s="2"/>
      <c r="R216" s="2"/>
      <c r="S216" s="2"/>
      <c r="T216" s="2"/>
    </row>
    <row r="217" spans="1:20" s="8" customFormat="1">
      <c r="A217" s="39"/>
      <c r="B217" s="39"/>
      <c r="C217" s="39"/>
      <c r="D217" s="44"/>
      <c r="E217" s="44"/>
      <c r="F217" s="51"/>
      <c r="G217" s="51"/>
      <c r="H217" s="51"/>
      <c r="I217" s="2"/>
      <c r="J217" s="2"/>
      <c r="K217" s="2"/>
      <c r="L217" s="2"/>
      <c r="M217" s="2"/>
      <c r="N217" s="2"/>
      <c r="O217" s="2"/>
      <c r="P217" s="2"/>
      <c r="Q217" s="2"/>
      <c r="R217" s="2"/>
      <c r="S217" s="2"/>
      <c r="T217" s="2"/>
    </row>
    <row r="218" spans="1:20" s="8" customFormat="1">
      <c r="A218" s="39"/>
      <c r="B218" s="39"/>
      <c r="C218" s="39"/>
      <c r="D218" s="44"/>
      <c r="E218" s="44"/>
      <c r="F218" s="51"/>
      <c r="G218" s="51"/>
      <c r="H218" s="51"/>
      <c r="I218" s="2"/>
      <c r="J218" s="2"/>
      <c r="K218" s="2"/>
      <c r="L218" s="2"/>
      <c r="M218" s="2"/>
      <c r="N218" s="2"/>
      <c r="O218" s="2"/>
      <c r="P218" s="2"/>
      <c r="Q218" s="2"/>
      <c r="R218" s="2"/>
      <c r="S218" s="2"/>
      <c r="T218" s="2"/>
    </row>
    <row r="219" spans="1:20" s="8" customFormat="1">
      <c r="A219" s="39"/>
      <c r="B219" s="39"/>
      <c r="C219" s="39"/>
      <c r="D219" s="44"/>
      <c r="E219" s="44"/>
      <c r="F219" s="51"/>
      <c r="G219" s="51"/>
      <c r="H219" s="51"/>
      <c r="I219" s="2"/>
      <c r="J219" s="2"/>
      <c r="K219" s="2"/>
      <c r="L219" s="2"/>
      <c r="M219" s="2"/>
      <c r="N219" s="2"/>
      <c r="O219" s="2"/>
      <c r="P219" s="2"/>
      <c r="Q219" s="2"/>
      <c r="R219" s="2"/>
      <c r="S219" s="2"/>
      <c r="T219" s="2"/>
    </row>
    <row r="220" spans="1:20" s="8" customFormat="1">
      <c r="A220" s="39"/>
      <c r="B220" s="39"/>
      <c r="C220" s="39"/>
      <c r="D220" s="44"/>
      <c r="E220" s="44"/>
      <c r="F220" s="51"/>
      <c r="G220" s="51"/>
      <c r="H220" s="51"/>
      <c r="I220" s="2"/>
      <c r="J220" s="2"/>
      <c r="K220" s="2"/>
      <c r="L220" s="2"/>
      <c r="M220" s="2"/>
      <c r="N220" s="2"/>
      <c r="O220" s="2"/>
      <c r="P220" s="2"/>
      <c r="Q220" s="2"/>
      <c r="R220" s="2"/>
      <c r="S220" s="2"/>
      <c r="T220" s="2"/>
    </row>
    <row r="221" spans="1:20" s="8" customFormat="1">
      <c r="A221" s="39"/>
      <c r="B221" s="39"/>
      <c r="C221" s="39"/>
      <c r="D221" s="44"/>
      <c r="E221" s="44"/>
      <c r="F221" s="51"/>
      <c r="G221" s="51"/>
      <c r="H221" s="51"/>
      <c r="I221" s="2"/>
      <c r="J221" s="2"/>
      <c r="K221" s="2"/>
      <c r="L221" s="2"/>
      <c r="M221" s="2"/>
      <c r="N221" s="2"/>
      <c r="O221" s="2"/>
      <c r="P221" s="2"/>
      <c r="Q221" s="2"/>
      <c r="R221" s="2"/>
      <c r="S221" s="2"/>
      <c r="T221" s="2"/>
    </row>
    <row r="222" spans="1:20" s="8" customFormat="1">
      <c r="A222" s="39"/>
      <c r="B222" s="39"/>
      <c r="C222" s="39"/>
      <c r="D222" s="44"/>
      <c r="E222" s="44"/>
      <c r="F222" s="51"/>
      <c r="G222" s="51"/>
      <c r="H222" s="51"/>
      <c r="I222" s="2"/>
      <c r="J222" s="2"/>
      <c r="K222" s="2"/>
      <c r="L222" s="2"/>
      <c r="M222" s="2"/>
      <c r="N222" s="2"/>
      <c r="O222" s="2"/>
      <c r="P222" s="2"/>
      <c r="Q222" s="2"/>
      <c r="R222" s="2"/>
      <c r="S222" s="2"/>
      <c r="T222" s="2"/>
    </row>
    <row r="223" spans="1:20" s="8" customFormat="1">
      <c r="A223" s="39"/>
      <c r="B223" s="39"/>
      <c r="C223" s="39"/>
      <c r="D223" s="44"/>
      <c r="E223" s="44"/>
      <c r="F223" s="51"/>
      <c r="G223" s="51"/>
      <c r="H223" s="51"/>
      <c r="I223" s="2"/>
      <c r="J223" s="2"/>
      <c r="K223" s="2"/>
      <c r="L223" s="2"/>
      <c r="M223" s="2"/>
      <c r="N223" s="2"/>
      <c r="O223" s="2"/>
      <c r="P223" s="2"/>
      <c r="Q223" s="2"/>
      <c r="R223" s="2"/>
      <c r="S223" s="2"/>
      <c r="T223" s="2"/>
    </row>
    <row r="224" spans="1:20" s="8" customFormat="1">
      <c r="A224" s="39"/>
      <c r="B224" s="39"/>
      <c r="C224" s="39"/>
      <c r="D224" s="44"/>
      <c r="E224" s="44"/>
      <c r="F224" s="51"/>
      <c r="G224" s="51"/>
      <c r="H224" s="51"/>
      <c r="I224" s="2"/>
      <c r="J224" s="2"/>
      <c r="K224" s="2"/>
      <c r="L224" s="2"/>
      <c r="M224" s="2"/>
      <c r="N224" s="2"/>
      <c r="O224" s="2"/>
      <c r="P224" s="2"/>
      <c r="Q224" s="2"/>
      <c r="R224" s="2"/>
      <c r="S224" s="2"/>
      <c r="T224" s="2"/>
    </row>
    <row r="225" spans="1:20" s="8" customFormat="1">
      <c r="A225" s="39"/>
      <c r="B225" s="39"/>
      <c r="C225" s="39"/>
      <c r="D225" s="44"/>
      <c r="E225" s="44"/>
      <c r="F225" s="51"/>
      <c r="G225" s="51"/>
      <c r="H225" s="51"/>
      <c r="I225" s="2"/>
      <c r="J225" s="2"/>
      <c r="K225" s="2"/>
      <c r="L225" s="2"/>
      <c r="M225" s="2"/>
      <c r="N225" s="2"/>
      <c r="O225" s="2"/>
      <c r="P225" s="2"/>
      <c r="Q225" s="2"/>
      <c r="R225" s="2"/>
      <c r="S225" s="2"/>
      <c r="T225" s="2"/>
    </row>
    <row r="226" spans="1:20" s="8" customFormat="1">
      <c r="A226" s="39"/>
      <c r="B226" s="39"/>
      <c r="C226" s="39"/>
      <c r="D226" s="44"/>
      <c r="E226" s="44"/>
      <c r="F226" s="51"/>
      <c r="G226" s="51"/>
      <c r="H226" s="51"/>
      <c r="I226" s="2"/>
      <c r="J226" s="2"/>
      <c r="K226" s="2"/>
      <c r="L226" s="2"/>
      <c r="M226" s="2"/>
      <c r="N226" s="2"/>
      <c r="O226" s="2"/>
      <c r="P226" s="2"/>
      <c r="Q226" s="2"/>
      <c r="R226" s="2"/>
      <c r="S226" s="2"/>
      <c r="T226" s="2"/>
    </row>
    <row r="227" spans="1:20" s="8" customFormat="1">
      <c r="A227" s="39"/>
      <c r="B227" s="39"/>
      <c r="C227" s="39"/>
      <c r="D227" s="44"/>
      <c r="E227" s="44"/>
      <c r="F227" s="51"/>
      <c r="G227" s="51"/>
      <c r="H227" s="51"/>
      <c r="I227" s="2"/>
      <c r="J227" s="2"/>
      <c r="K227" s="2"/>
      <c r="L227" s="2"/>
      <c r="M227" s="2"/>
      <c r="N227" s="2"/>
      <c r="O227" s="2"/>
      <c r="P227" s="2"/>
      <c r="Q227" s="2"/>
      <c r="R227" s="2"/>
      <c r="S227" s="2"/>
      <c r="T227" s="2"/>
    </row>
    <row r="228" spans="1:20" s="8" customFormat="1">
      <c r="A228" s="39"/>
      <c r="B228" s="39"/>
      <c r="C228" s="39"/>
      <c r="D228" s="44"/>
      <c r="E228" s="44"/>
      <c r="F228" s="51"/>
      <c r="G228" s="51"/>
      <c r="H228" s="51"/>
      <c r="I228" s="2"/>
      <c r="J228" s="2"/>
      <c r="K228" s="2"/>
      <c r="L228" s="2"/>
      <c r="M228" s="2"/>
      <c r="N228" s="2"/>
      <c r="O228" s="2"/>
      <c r="P228" s="2"/>
      <c r="Q228" s="2"/>
      <c r="R228" s="2"/>
      <c r="S228" s="2"/>
      <c r="T228" s="2"/>
    </row>
    <row r="229" spans="1:20" s="8" customFormat="1">
      <c r="A229" s="39"/>
      <c r="B229" s="39"/>
      <c r="C229" s="39"/>
      <c r="D229" s="44"/>
      <c r="E229" s="44"/>
      <c r="F229" s="51"/>
      <c r="G229" s="51"/>
      <c r="H229" s="51"/>
      <c r="I229" s="2"/>
      <c r="J229" s="2"/>
      <c r="K229" s="2"/>
      <c r="L229" s="2"/>
      <c r="M229" s="2"/>
      <c r="N229" s="2"/>
      <c r="O229" s="2"/>
      <c r="P229" s="2"/>
      <c r="Q229" s="2"/>
      <c r="R229" s="2"/>
      <c r="S229" s="2"/>
      <c r="T229" s="2"/>
    </row>
    <row r="230" spans="1:20" s="8" customFormat="1">
      <c r="A230" s="39"/>
      <c r="B230" s="39"/>
      <c r="C230" s="39"/>
      <c r="D230" s="44"/>
      <c r="E230" s="44"/>
      <c r="F230" s="51"/>
      <c r="G230" s="51"/>
      <c r="H230" s="51"/>
      <c r="I230" s="2"/>
      <c r="J230" s="2"/>
      <c r="K230" s="2"/>
      <c r="L230" s="2"/>
      <c r="M230" s="2"/>
      <c r="N230" s="2"/>
      <c r="O230" s="2"/>
      <c r="P230" s="2"/>
      <c r="Q230" s="2"/>
      <c r="R230" s="2"/>
      <c r="S230" s="2"/>
      <c r="T230" s="2"/>
    </row>
    <row r="231" spans="1:20" s="8" customFormat="1">
      <c r="A231" s="39"/>
      <c r="B231" s="39"/>
      <c r="C231" s="39"/>
      <c r="D231" s="44"/>
      <c r="E231" s="44"/>
      <c r="F231" s="51"/>
      <c r="G231" s="51"/>
      <c r="H231" s="51"/>
      <c r="I231" s="2"/>
      <c r="J231" s="2"/>
      <c r="K231" s="2"/>
      <c r="L231" s="2"/>
      <c r="M231" s="2"/>
      <c r="N231" s="2"/>
      <c r="O231" s="2"/>
      <c r="P231" s="2"/>
      <c r="Q231" s="2"/>
      <c r="R231" s="2"/>
      <c r="S231" s="2"/>
      <c r="T231" s="2"/>
    </row>
    <row r="232" spans="1:20" s="8" customFormat="1">
      <c r="A232" s="39"/>
      <c r="B232" s="39"/>
      <c r="C232" s="39"/>
      <c r="D232" s="44"/>
      <c r="E232" s="44"/>
      <c r="F232" s="51"/>
      <c r="G232" s="51"/>
      <c r="H232" s="51"/>
      <c r="I232" s="2"/>
      <c r="J232" s="2"/>
      <c r="K232" s="2"/>
      <c r="L232" s="2"/>
      <c r="M232" s="2"/>
      <c r="N232" s="2"/>
      <c r="O232" s="2"/>
      <c r="P232" s="2"/>
      <c r="Q232" s="2"/>
      <c r="R232" s="2"/>
      <c r="S232" s="2"/>
      <c r="T232" s="2"/>
    </row>
    <row r="233" spans="1:20" s="8" customFormat="1">
      <c r="A233" s="39"/>
      <c r="B233" s="39"/>
      <c r="C233" s="39"/>
      <c r="D233" s="44"/>
      <c r="E233" s="44"/>
      <c r="F233" s="51"/>
      <c r="G233" s="51"/>
      <c r="H233" s="51"/>
      <c r="I233" s="2"/>
      <c r="J233" s="2"/>
      <c r="K233" s="2"/>
      <c r="L233" s="2"/>
      <c r="M233" s="2"/>
      <c r="N233" s="2"/>
      <c r="O233" s="2"/>
      <c r="P233" s="2"/>
      <c r="Q233" s="2"/>
      <c r="R233" s="2"/>
      <c r="S233" s="2"/>
      <c r="T233" s="2"/>
    </row>
    <row r="234" spans="1:20" s="8" customFormat="1">
      <c r="A234" s="39"/>
      <c r="B234" s="39"/>
      <c r="C234" s="39"/>
      <c r="D234" s="44"/>
      <c r="E234" s="44"/>
      <c r="F234" s="51"/>
      <c r="G234" s="51"/>
      <c r="H234" s="51"/>
      <c r="I234" s="2"/>
      <c r="J234" s="2"/>
      <c r="K234" s="2"/>
      <c r="L234" s="2"/>
      <c r="M234" s="2"/>
      <c r="N234" s="2"/>
      <c r="O234" s="2"/>
      <c r="P234" s="2"/>
      <c r="Q234" s="2"/>
      <c r="R234" s="2"/>
      <c r="S234" s="2"/>
      <c r="T234" s="2"/>
    </row>
    <row r="235" spans="1:20" s="8" customFormat="1">
      <c r="A235" s="39"/>
      <c r="B235" s="39"/>
      <c r="C235" s="39"/>
      <c r="D235" s="44"/>
      <c r="E235" s="44"/>
      <c r="F235" s="51"/>
      <c r="G235" s="51"/>
      <c r="H235" s="51"/>
      <c r="I235" s="2"/>
      <c r="J235" s="2"/>
      <c r="K235" s="2"/>
      <c r="L235" s="2"/>
      <c r="M235" s="2"/>
      <c r="N235" s="2"/>
      <c r="O235" s="2"/>
      <c r="P235" s="2"/>
      <c r="Q235" s="2"/>
      <c r="R235" s="2"/>
      <c r="S235" s="2"/>
      <c r="T235" s="2"/>
    </row>
    <row r="236" spans="1:20" s="8" customFormat="1">
      <c r="A236" s="39"/>
      <c r="B236" s="39"/>
      <c r="C236" s="39"/>
      <c r="D236" s="44"/>
      <c r="E236" s="44"/>
      <c r="F236" s="51"/>
      <c r="G236" s="51"/>
      <c r="H236" s="51"/>
      <c r="I236" s="2"/>
      <c r="J236" s="2"/>
      <c r="K236" s="2"/>
      <c r="L236" s="2"/>
      <c r="M236" s="2"/>
      <c r="N236" s="2"/>
      <c r="O236" s="2"/>
      <c r="P236" s="2"/>
      <c r="Q236" s="2"/>
      <c r="R236" s="2"/>
      <c r="S236" s="2"/>
      <c r="T236" s="2"/>
    </row>
    <row r="237" spans="1:20" s="8" customFormat="1">
      <c r="A237" s="39"/>
      <c r="B237" s="39"/>
      <c r="C237" s="39"/>
      <c r="D237" s="44"/>
      <c r="E237" s="44"/>
      <c r="F237" s="51"/>
      <c r="G237" s="51"/>
      <c r="H237" s="51"/>
      <c r="I237" s="2"/>
      <c r="J237" s="2"/>
      <c r="K237" s="2"/>
      <c r="L237" s="2"/>
      <c r="M237" s="2"/>
      <c r="N237" s="2"/>
      <c r="O237" s="2"/>
      <c r="P237" s="2"/>
      <c r="Q237" s="2"/>
      <c r="R237" s="2"/>
      <c r="S237" s="2"/>
      <c r="T237" s="2"/>
    </row>
    <row r="238" spans="1:20" s="8" customFormat="1">
      <c r="A238" s="39"/>
      <c r="B238" s="39"/>
      <c r="C238" s="39"/>
      <c r="D238" s="44"/>
      <c r="E238" s="44"/>
      <c r="F238" s="51"/>
      <c r="G238" s="51"/>
      <c r="H238" s="51"/>
      <c r="I238" s="2"/>
      <c r="J238" s="2"/>
      <c r="K238" s="2"/>
      <c r="L238" s="2"/>
      <c r="M238" s="2"/>
      <c r="N238" s="2"/>
      <c r="O238" s="2"/>
      <c r="P238" s="2"/>
      <c r="Q238" s="2"/>
      <c r="R238" s="2"/>
      <c r="S238" s="2"/>
      <c r="T238" s="2"/>
    </row>
    <row r="239" spans="1:20" s="8" customFormat="1">
      <c r="A239" s="39"/>
      <c r="B239" s="39"/>
      <c r="C239" s="39"/>
      <c r="D239" s="44"/>
      <c r="E239" s="44"/>
      <c r="F239" s="51"/>
      <c r="G239" s="51"/>
      <c r="H239" s="51"/>
      <c r="I239" s="2"/>
      <c r="J239" s="2"/>
      <c r="K239" s="2"/>
      <c r="L239" s="2"/>
      <c r="M239" s="2"/>
      <c r="N239" s="2"/>
      <c r="O239" s="2"/>
      <c r="P239" s="2"/>
      <c r="Q239" s="2"/>
      <c r="R239" s="2"/>
      <c r="S239" s="2"/>
      <c r="T239" s="2"/>
    </row>
    <row r="240" spans="1:20" s="8" customFormat="1">
      <c r="A240" s="39"/>
      <c r="B240" s="39"/>
      <c r="C240" s="39"/>
      <c r="D240" s="44"/>
      <c r="E240" s="44"/>
      <c r="F240" s="51"/>
      <c r="G240" s="51"/>
      <c r="H240" s="51"/>
      <c r="I240" s="2"/>
      <c r="J240" s="2"/>
      <c r="K240" s="2"/>
      <c r="L240" s="2"/>
      <c r="M240" s="2"/>
      <c r="N240" s="2"/>
      <c r="O240" s="2"/>
      <c r="P240" s="2"/>
      <c r="Q240" s="2"/>
      <c r="R240" s="2"/>
      <c r="S240" s="2"/>
      <c r="T240" s="2"/>
    </row>
    <row r="241" spans="1:20" s="8" customFormat="1">
      <c r="A241" s="39"/>
      <c r="B241" s="39"/>
      <c r="C241" s="39"/>
      <c r="D241" s="44"/>
      <c r="E241" s="44"/>
      <c r="F241" s="51"/>
      <c r="G241" s="51"/>
      <c r="H241" s="51"/>
      <c r="I241" s="2"/>
      <c r="J241" s="2"/>
      <c r="K241" s="2"/>
      <c r="L241" s="2"/>
      <c r="M241" s="2"/>
      <c r="N241" s="2"/>
      <c r="O241" s="2"/>
      <c r="P241" s="2"/>
      <c r="Q241" s="2"/>
      <c r="R241" s="2"/>
      <c r="S241" s="2"/>
      <c r="T241" s="2"/>
    </row>
    <row r="242" spans="1:20" s="8" customFormat="1">
      <c r="A242" s="39"/>
      <c r="B242" s="39"/>
      <c r="C242" s="39"/>
      <c r="D242" s="44"/>
      <c r="E242" s="44"/>
      <c r="F242" s="51"/>
      <c r="G242" s="51"/>
      <c r="H242" s="51"/>
      <c r="I242" s="2"/>
      <c r="J242" s="2"/>
      <c r="K242" s="2"/>
      <c r="L242" s="2"/>
      <c r="M242" s="2"/>
      <c r="N242" s="2"/>
      <c r="O242" s="2"/>
      <c r="P242" s="2"/>
      <c r="Q242" s="2"/>
      <c r="R242" s="2"/>
      <c r="S242" s="2"/>
      <c r="T242" s="2"/>
    </row>
    <row r="243" spans="1:20" s="8" customFormat="1">
      <c r="A243" s="39"/>
      <c r="B243" s="39"/>
      <c r="C243" s="39"/>
      <c r="D243" s="44"/>
      <c r="E243" s="44"/>
      <c r="F243" s="51"/>
      <c r="G243" s="51"/>
      <c r="H243" s="51"/>
      <c r="I243" s="2"/>
      <c r="J243" s="2"/>
      <c r="K243" s="2"/>
      <c r="L243" s="2"/>
      <c r="M243" s="2"/>
      <c r="N243" s="2"/>
      <c r="O243" s="2"/>
      <c r="P243" s="2"/>
      <c r="Q243" s="2"/>
      <c r="R243" s="2"/>
      <c r="S243" s="2"/>
      <c r="T243" s="2"/>
    </row>
    <row r="244" spans="1:20" s="8" customFormat="1">
      <c r="A244" s="39"/>
      <c r="B244" s="39"/>
      <c r="C244" s="39"/>
      <c r="D244" s="44"/>
      <c r="E244" s="44"/>
      <c r="F244" s="51"/>
      <c r="G244" s="51"/>
      <c r="H244" s="51"/>
      <c r="I244" s="2"/>
      <c r="J244" s="2"/>
      <c r="K244" s="2"/>
      <c r="L244" s="2"/>
      <c r="M244" s="2"/>
      <c r="N244" s="2"/>
      <c r="O244" s="2"/>
      <c r="P244" s="2"/>
      <c r="Q244" s="2"/>
      <c r="R244" s="2"/>
      <c r="S244" s="2"/>
      <c r="T244" s="2"/>
    </row>
    <row r="245" spans="1:20" s="8" customFormat="1">
      <c r="A245" s="39"/>
      <c r="B245" s="39"/>
      <c r="C245" s="39"/>
      <c r="D245" s="44"/>
      <c r="E245" s="44"/>
      <c r="F245" s="51"/>
      <c r="G245" s="51"/>
      <c r="H245" s="51"/>
      <c r="I245" s="2"/>
      <c r="J245" s="2"/>
      <c r="K245" s="2"/>
      <c r="L245" s="2"/>
      <c r="M245" s="2"/>
      <c r="N245" s="2"/>
      <c r="O245" s="2"/>
      <c r="P245" s="2"/>
      <c r="Q245" s="2"/>
      <c r="R245" s="2"/>
      <c r="S245" s="2"/>
      <c r="T245" s="2"/>
    </row>
    <row r="246" spans="1:20" s="8" customFormat="1">
      <c r="A246" s="39"/>
      <c r="B246" s="39"/>
      <c r="C246" s="39"/>
      <c r="D246" s="44"/>
      <c r="E246" s="44"/>
      <c r="F246" s="51"/>
      <c r="G246" s="51"/>
      <c r="H246" s="51"/>
      <c r="I246" s="2"/>
      <c r="J246" s="2"/>
      <c r="K246" s="2"/>
      <c r="L246" s="2"/>
      <c r="M246" s="2"/>
      <c r="N246" s="2"/>
      <c r="O246" s="2"/>
      <c r="P246" s="2"/>
      <c r="Q246" s="2"/>
      <c r="R246" s="2"/>
      <c r="S246" s="2"/>
      <c r="T246" s="2"/>
    </row>
    <row r="247" spans="1:20" s="8" customFormat="1">
      <c r="A247" s="39"/>
      <c r="B247" s="39"/>
      <c r="C247" s="39"/>
      <c r="D247" s="44"/>
      <c r="E247" s="44"/>
      <c r="F247" s="51"/>
      <c r="G247" s="51"/>
      <c r="H247" s="51"/>
      <c r="I247" s="2"/>
      <c r="J247" s="2"/>
      <c r="K247" s="2"/>
      <c r="L247" s="2"/>
      <c r="M247" s="2"/>
      <c r="N247" s="2"/>
      <c r="O247" s="2"/>
      <c r="P247" s="2"/>
      <c r="Q247" s="2"/>
      <c r="R247" s="2"/>
      <c r="S247" s="2"/>
      <c r="T247" s="2"/>
    </row>
    <row r="248" spans="1:20" s="8" customFormat="1">
      <c r="A248" s="39"/>
      <c r="B248" s="39"/>
      <c r="C248" s="39"/>
      <c r="D248" s="44"/>
      <c r="E248" s="44"/>
      <c r="F248" s="51"/>
      <c r="G248" s="51"/>
      <c r="H248" s="51"/>
      <c r="I248" s="2"/>
      <c r="J248" s="2"/>
      <c r="K248" s="2"/>
      <c r="L248" s="2"/>
      <c r="M248" s="2"/>
      <c r="N248" s="2"/>
      <c r="O248" s="2"/>
      <c r="P248" s="2"/>
      <c r="Q248" s="2"/>
      <c r="R248" s="2"/>
      <c r="S248" s="2"/>
      <c r="T248" s="2"/>
    </row>
    <row r="249" spans="1:20" s="8" customFormat="1">
      <c r="A249" s="39"/>
      <c r="B249" s="39"/>
      <c r="C249" s="39"/>
      <c r="D249" s="44"/>
      <c r="E249" s="44"/>
      <c r="F249" s="51"/>
      <c r="G249" s="51"/>
      <c r="H249" s="51"/>
      <c r="I249" s="2"/>
      <c r="J249" s="2"/>
      <c r="K249" s="2"/>
      <c r="L249" s="2"/>
      <c r="M249" s="2"/>
      <c r="N249" s="2"/>
      <c r="O249" s="2"/>
      <c r="P249" s="2"/>
      <c r="Q249" s="2"/>
      <c r="R249" s="2"/>
      <c r="S249" s="2"/>
      <c r="T249" s="2"/>
    </row>
    <row r="250" spans="1:20" s="8" customFormat="1">
      <c r="A250" s="39"/>
      <c r="B250" s="39"/>
      <c r="C250" s="39"/>
      <c r="D250" s="44"/>
      <c r="E250" s="44"/>
      <c r="F250" s="51"/>
      <c r="G250" s="51"/>
      <c r="H250" s="51"/>
      <c r="I250" s="2"/>
      <c r="J250" s="2"/>
      <c r="K250" s="2"/>
      <c r="L250" s="2"/>
      <c r="M250" s="2"/>
      <c r="N250" s="2"/>
      <c r="O250" s="2"/>
      <c r="P250" s="2"/>
      <c r="Q250" s="2"/>
      <c r="R250" s="2"/>
      <c r="S250" s="2"/>
      <c r="T250" s="2"/>
    </row>
    <row r="251" spans="1:20" s="8" customFormat="1">
      <c r="A251" s="39"/>
      <c r="B251" s="39"/>
      <c r="C251" s="39"/>
      <c r="D251" s="44"/>
      <c r="E251" s="44"/>
      <c r="F251" s="51"/>
      <c r="G251" s="51"/>
      <c r="H251" s="51"/>
      <c r="I251" s="2"/>
      <c r="J251" s="2"/>
      <c r="K251" s="2"/>
      <c r="L251" s="2"/>
      <c r="M251" s="2"/>
      <c r="N251" s="2"/>
      <c r="O251" s="2"/>
      <c r="P251" s="2"/>
      <c r="Q251" s="2"/>
      <c r="R251" s="2"/>
      <c r="S251" s="2"/>
      <c r="T251" s="2"/>
    </row>
    <row r="252" spans="1:20" s="8" customFormat="1">
      <c r="A252" s="39"/>
      <c r="B252" s="39"/>
      <c r="C252" s="39"/>
      <c r="D252" s="44"/>
      <c r="E252" s="44"/>
      <c r="F252" s="51"/>
      <c r="G252" s="51"/>
      <c r="H252" s="51"/>
      <c r="I252" s="2"/>
      <c r="J252" s="2"/>
      <c r="K252" s="2"/>
      <c r="L252" s="2"/>
      <c r="M252" s="2"/>
      <c r="N252" s="2"/>
      <c r="O252" s="2"/>
      <c r="P252" s="2"/>
      <c r="Q252" s="2"/>
      <c r="R252" s="2"/>
      <c r="S252" s="2"/>
      <c r="T252" s="2"/>
    </row>
    <row r="253" spans="1:20" s="8" customFormat="1">
      <c r="A253" s="39"/>
      <c r="B253" s="39"/>
      <c r="C253" s="39"/>
      <c r="D253" s="44"/>
      <c r="E253" s="44"/>
      <c r="F253" s="51"/>
      <c r="G253" s="51"/>
      <c r="H253" s="51"/>
      <c r="I253" s="2"/>
      <c r="J253" s="2"/>
      <c r="K253" s="2"/>
      <c r="L253" s="2"/>
      <c r="M253" s="2"/>
      <c r="N253" s="2"/>
      <c r="O253" s="2"/>
      <c r="P253" s="2"/>
      <c r="Q253" s="2"/>
      <c r="R253" s="2"/>
      <c r="S253" s="2"/>
      <c r="T253" s="2"/>
    </row>
    <row r="254" spans="1:20" s="8" customFormat="1">
      <c r="A254" s="39"/>
      <c r="B254" s="39"/>
      <c r="C254" s="39"/>
      <c r="D254" s="44"/>
      <c r="E254" s="44"/>
      <c r="F254" s="51"/>
      <c r="G254" s="51"/>
      <c r="H254" s="51"/>
      <c r="I254" s="2"/>
      <c r="J254" s="2"/>
      <c r="K254" s="2"/>
      <c r="L254" s="2"/>
      <c r="M254" s="2"/>
      <c r="N254" s="2"/>
      <c r="O254" s="2"/>
      <c r="P254" s="2"/>
      <c r="Q254" s="2"/>
      <c r="R254" s="2"/>
      <c r="S254" s="2"/>
      <c r="T254" s="2"/>
    </row>
    <row r="255" spans="1:20" s="8" customFormat="1">
      <c r="A255" s="39"/>
      <c r="B255" s="39"/>
      <c r="C255" s="39"/>
      <c r="D255" s="44"/>
      <c r="E255" s="44"/>
      <c r="F255" s="51"/>
      <c r="G255" s="51"/>
      <c r="H255" s="51"/>
      <c r="I255" s="2"/>
      <c r="J255" s="2"/>
      <c r="K255" s="2"/>
      <c r="L255" s="2"/>
      <c r="M255" s="2"/>
      <c r="N255" s="2"/>
      <c r="O255" s="2"/>
      <c r="P255" s="2"/>
      <c r="Q255" s="2"/>
      <c r="R255" s="2"/>
      <c r="S255" s="2"/>
      <c r="T255" s="2"/>
    </row>
    <row r="256" spans="1:20" s="8" customFormat="1">
      <c r="A256" s="39"/>
      <c r="B256" s="39"/>
      <c r="C256" s="39"/>
      <c r="D256" s="44"/>
      <c r="E256" s="44"/>
      <c r="F256" s="51"/>
      <c r="G256" s="51"/>
      <c r="H256" s="51"/>
      <c r="I256" s="2"/>
      <c r="J256" s="2"/>
      <c r="K256" s="2"/>
      <c r="L256" s="2"/>
      <c r="M256" s="2"/>
      <c r="N256" s="2"/>
      <c r="O256" s="2"/>
      <c r="P256" s="2"/>
      <c r="Q256" s="2"/>
      <c r="R256" s="2"/>
      <c r="S256" s="2"/>
      <c r="T256" s="2"/>
    </row>
    <row r="257" spans="1:20" s="8" customFormat="1">
      <c r="A257" s="39"/>
      <c r="B257" s="39"/>
      <c r="C257" s="39"/>
      <c r="D257" s="44"/>
      <c r="E257" s="44"/>
      <c r="F257" s="51"/>
      <c r="G257" s="51"/>
      <c r="H257" s="51"/>
      <c r="I257" s="2"/>
      <c r="J257" s="2"/>
      <c r="K257" s="2"/>
      <c r="L257" s="2"/>
      <c r="M257" s="2"/>
      <c r="N257" s="2"/>
      <c r="O257" s="2"/>
      <c r="P257" s="2"/>
      <c r="Q257" s="2"/>
      <c r="R257" s="2"/>
      <c r="S257" s="2"/>
      <c r="T257" s="2"/>
    </row>
    <row r="258" spans="1:20" s="8" customFormat="1">
      <c r="A258" s="39"/>
      <c r="B258" s="39"/>
      <c r="C258" s="39"/>
      <c r="D258" s="44"/>
      <c r="E258" s="44"/>
      <c r="F258" s="51"/>
      <c r="G258" s="51"/>
      <c r="H258" s="51"/>
      <c r="I258" s="2"/>
      <c r="J258" s="2"/>
      <c r="K258" s="2"/>
      <c r="L258" s="2"/>
      <c r="M258" s="2"/>
      <c r="N258" s="2"/>
      <c r="O258" s="2"/>
      <c r="P258" s="2"/>
      <c r="Q258" s="2"/>
      <c r="R258" s="2"/>
      <c r="S258" s="2"/>
      <c r="T258" s="2"/>
    </row>
    <row r="259" spans="1:20" s="8" customFormat="1">
      <c r="A259" s="39"/>
      <c r="B259" s="39"/>
      <c r="C259" s="39"/>
      <c r="D259" s="44"/>
      <c r="E259" s="44"/>
      <c r="F259" s="51"/>
      <c r="G259" s="51"/>
      <c r="H259" s="51"/>
      <c r="I259" s="2"/>
      <c r="J259" s="2"/>
      <c r="K259" s="2"/>
      <c r="L259" s="2"/>
      <c r="M259" s="2"/>
      <c r="N259" s="2"/>
      <c r="O259" s="2"/>
      <c r="P259" s="2"/>
      <c r="Q259" s="2"/>
      <c r="R259" s="2"/>
      <c r="S259" s="2"/>
      <c r="T259" s="2"/>
    </row>
    <row r="260" spans="1:20" s="8" customFormat="1">
      <c r="A260" s="39"/>
      <c r="B260" s="39"/>
      <c r="C260" s="39"/>
      <c r="D260" s="44"/>
      <c r="E260" s="44"/>
      <c r="F260" s="51"/>
      <c r="G260" s="51"/>
      <c r="H260" s="51"/>
      <c r="I260" s="2"/>
      <c r="J260" s="2"/>
      <c r="K260" s="2"/>
      <c r="L260" s="2"/>
      <c r="M260" s="2"/>
      <c r="N260" s="2"/>
      <c r="O260" s="2"/>
      <c r="P260" s="2"/>
      <c r="Q260" s="2"/>
      <c r="R260" s="2"/>
      <c r="S260" s="2"/>
      <c r="T260" s="2"/>
    </row>
    <row r="261" spans="1:20" s="8" customFormat="1">
      <c r="A261" s="39"/>
      <c r="B261" s="39"/>
      <c r="C261" s="39"/>
      <c r="D261" s="44"/>
      <c r="E261" s="44"/>
      <c r="F261" s="51"/>
      <c r="G261" s="51"/>
      <c r="H261" s="51"/>
      <c r="I261" s="2"/>
      <c r="J261" s="2"/>
      <c r="K261" s="2"/>
      <c r="L261" s="2"/>
      <c r="M261" s="2"/>
      <c r="N261" s="2"/>
      <c r="O261" s="2"/>
      <c r="P261" s="2"/>
      <c r="Q261" s="2"/>
      <c r="R261" s="2"/>
      <c r="S261" s="2"/>
      <c r="T261" s="2"/>
    </row>
    <row r="262" spans="1:20" s="8" customFormat="1">
      <c r="A262" s="39"/>
      <c r="B262" s="39"/>
      <c r="C262" s="39"/>
      <c r="D262" s="44"/>
      <c r="E262" s="44"/>
      <c r="F262" s="51"/>
      <c r="G262" s="51"/>
      <c r="H262" s="51"/>
      <c r="I262" s="2"/>
      <c r="J262" s="2"/>
      <c r="K262" s="2"/>
      <c r="L262" s="2"/>
      <c r="M262" s="2"/>
      <c r="N262" s="2"/>
      <c r="O262" s="2"/>
      <c r="P262" s="2"/>
      <c r="Q262" s="2"/>
      <c r="R262" s="2"/>
      <c r="S262" s="2"/>
      <c r="T262" s="2"/>
    </row>
    <row r="263" spans="1:20" s="8" customFormat="1">
      <c r="A263" s="39"/>
      <c r="B263" s="39"/>
      <c r="C263" s="39"/>
      <c r="D263" s="44"/>
      <c r="E263" s="44"/>
      <c r="F263" s="51"/>
      <c r="G263" s="51"/>
      <c r="H263" s="51"/>
      <c r="I263" s="2"/>
      <c r="J263" s="2"/>
      <c r="K263" s="2"/>
      <c r="L263" s="2"/>
      <c r="M263" s="2"/>
      <c r="N263" s="2"/>
      <c r="O263" s="2"/>
      <c r="P263" s="2"/>
      <c r="Q263" s="2"/>
      <c r="R263" s="2"/>
      <c r="S263" s="2"/>
      <c r="T263" s="2"/>
    </row>
    <row r="264" spans="1:20" s="8" customFormat="1">
      <c r="A264" s="39"/>
      <c r="B264" s="39"/>
      <c r="C264" s="39"/>
      <c r="D264" s="44"/>
      <c r="E264" s="44"/>
      <c r="F264" s="51"/>
      <c r="G264" s="51"/>
      <c r="H264" s="51"/>
      <c r="I264" s="2"/>
      <c r="J264" s="2"/>
      <c r="K264" s="2"/>
      <c r="L264" s="2"/>
      <c r="M264" s="2"/>
      <c r="N264" s="2"/>
      <c r="O264" s="2"/>
      <c r="P264" s="2"/>
      <c r="Q264" s="2"/>
      <c r="R264" s="2"/>
      <c r="S264" s="2"/>
      <c r="T264" s="2"/>
    </row>
    <row r="265" spans="1:20" s="8" customFormat="1">
      <c r="A265" s="39"/>
      <c r="B265" s="39"/>
      <c r="C265" s="39"/>
      <c r="D265" s="44"/>
      <c r="E265" s="44"/>
      <c r="F265" s="51"/>
      <c r="G265" s="51"/>
      <c r="H265" s="51"/>
      <c r="I265" s="2"/>
      <c r="J265" s="2"/>
      <c r="K265" s="2"/>
      <c r="L265" s="2"/>
      <c r="M265" s="2"/>
      <c r="N265" s="2"/>
      <c r="O265" s="2"/>
      <c r="P265" s="2"/>
      <c r="Q265" s="2"/>
      <c r="R265" s="2"/>
      <c r="S265" s="2"/>
      <c r="T265" s="2"/>
    </row>
    <row r="266" spans="1:20" s="8" customFormat="1">
      <c r="A266" s="39"/>
      <c r="B266" s="39"/>
      <c r="C266" s="39"/>
      <c r="D266" s="44"/>
      <c r="E266" s="44"/>
      <c r="F266" s="51"/>
      <c r="G266" s="51"/>
      <c r="H266" s="51"/>
      <c r="I266" s="2"/>
      <c r="J266" s="2"/>
      <c r="K266" s="2"/>
      <c r="L266" s="2"/>
      <c r="M266" s="2"/>
      <c r="N266" s="2"/>
      <c r="O266" s="2"/>
      <c r="P266" s="2"/>
      <c r="Q266" s="2"/>
      <c r="R266" s="2"/>
      <c r="S266" s="2"/>
      <c r="T266" s="2"/>
    </row>
    <row r="267" spans="1:20" s="8" customFormat="1">
      <c r="A267" s="39"/>
      <c r="B267" s="39"/>
      <c r="C267" s="39"/>
      <c r="D267" s="44"/>
      <c r="E267" s="44"/>
      <c r="F267" s="51"/>
      <c r="G267" s="51"/>
      <c r="H267" s="51"/>
      <c r="I267" s="2"/>
      <c r="J267" s="2"/>
      <c r="K267" s="2"/>
      <c r="L267" s="2"/>
      <c r="M267" s="2"/>
      <c r="N267" s="2"/>
      <c r="O267" s="2"/>
      <c r="P267" s="2"/>
      <c r="Q267" s="2"/>
      <c r="R267" s="2"/>
      <c r="S267" s="2"/>
      <c r="T267" s="2"/>
    </row>
    <row r="268" spans="1:20" s="8" customFormat="1">
      <c r="A268" s="39"/>
      <c r="B268" s="39"/>
      <c r="C268" s="39"/>
      <c r="D268" s="44"/>
      <c r="E268" s="44"/>
      <c r="F268" s="51"/>
      <c r="G268" s="51"/>
      <c r="H268" s="51"/>
      <c r="I268" s="2"/>
      <c r="J268" s="2"/>
      <c r="K268" s="2"/>
      <c r="L268" s="2"/>
      <c r="M268" s="2"/>
      <c r="N268" s="2"/>
      <c r="O268" s="2"/>
      <c r="P268" s="2"/>
      <c r="Q268" s="2"/>
      <c r="R268" s="2"/>
      <c r="S268" s="2"/>
      <c r="T268" s="2"/>
    </row>
    <row r="269" spans="1:20" s="8" customFormat="1">
      <c r="A269" s="39"/>
      <c r="B269" s="39"/>
      <c r="C269" s="39"/>
      <c r="D269" s="44"/>
      <c r="E269" s="44"/>
      <c r="F269" s="51"/>
      <c r="G269" s="51"/>
      <c r="H269" s="51"/>
      <c r="I269" s="2"/>
      <c r="J269" s="2"/>
      <c r="K269" s="2"/>
      <c r="L269" s="2"/>
      <c r="M269" s="2"/>
      <c r="N269" s="2"/>
      <c r="O269" s="2"/>
      <c r="P269" s="2"/>
      <c r="Q269" s="2"/>
      <c r="R269" s="2"/>
      <c r="S269" s="2"/>
      <c r="T269" s="2"/>
    </row>
    <row r="270" spans="1:20" s="8" customFormat="1">
      <c r="A270" s="39"/>
      <c r="B270" s="39"/>
      <c r="C270" s="39"/>
      <c r="D270" s="44"/>
      <c r="E270" s="44"/>
      <c r="F270" s="51"/>
      <c r="G270" s="51"/>
      <c r="H270" s="51"/>
      <c r="I270" s="2"/>
      <c r="J270" s="2"/>
      <c r="K270" s="2"/>
      <c r="L270" s="2"/>
      <c r="M270" s="2"/>
      <c r="N270" s="2"/>
      <c r="O270" s="2"/>
      <c r="P270" s="2"/>
      <c r="Q270" s="2"/>
      <c r="R270" s="2"/>
      <c r="S270" s="2"/>
      <c r="T270" s="2"/>
    </row>
    <row r="271" spans="1:20" s="8" customFormat="1">
      <c r="A271" s="39"/>
      <c r="B271" s="39"/>
      <c r="C271" s="39"/>
      <c r="D271" s="44"/>
      <c r="E271" s="44"/>
      <c r="F271" s="51"/>
      <c r="G271" s="51"/>
      <c r="H271" s="51"/>
      <c r="I271" s="2"/>
      <c r="J271" s="2"/>
      <c r="K271" s="2"/>
      <c r="L271" s="2"/>
      <c r="M271" s="2"/>
      <c r="N271" s="2"/>
      <c r="O271" s="2"/>
      <c r="P271" s="2"/>
      <c r="Q271" s="2"/>
      <c r="R271" s="2"/>
      <c r="S271" s="2"/>
      <c r="T271" s="2"/>
    </row>
    <row r="272" spans="1:20" s="8" customFormat="1">
      <c r="A272" s="39"/>
      <c r="B272" s="39"/>
      <c r="C272" s="39"/>
      <c r="D272" s="44"/>
      <c r="E272" s="44"/>
      <c r="F272" s="51"/>
      <c r="G272" s="51"/>
      <c r="H272" s="51"/>
      <c r="I272" s="2"/>
      <c r="J272" s="2"/>
      <c r="K272" s="2"/>
      <c r="L272" s="2"/>
      <c r="M272" s="2"/>
      <c r="N272" s="2"/>
      <c r="O272" s="2"/>
      <c r="P272" s="2"/>
      <c r="Q272" s="2"/>
      <c r="R272" s="2"/>
      <c r="S272" s="2"/>
      <c r="T272" s="2"/>
    </row>
    <row r="273" spans="1:20" s="8" customFormat="1">
      <c r="A273" s="39"/>
      <c r="B273" s="39"/>
      <c r="C273" s="39"/>
      <c r="D273" s="44"/>
      <c r="E273" s="44"/>
      <c r="F273" s="51"/>
      <c r="G273" s="51"/>
      <c r="H273" s="51"/>
      <c r="I273" s="2"/>
      <c r="J273" s="2"/>
      <c r="K273" s="2"/>
      <c r="L273" s="2"/>
      <c r="M273" s="2"/>
      <c r="N273" s="2"/>
      <c r="O273" s="2"/>
      <c r="P273" s="2"/>
      <c r="Q273" s="2"/>
      <c r="R273" s="2"/>
      <c r="S273" s="2"/>
      <c r="T273" s="2"/>
    </row>
    <row r="274" spans="1:20" s="8" customFormat="1">
      <c r="A274" s="39"/>
      <c r="B274" s="39"/>
      <c r="C274" s="39"/>
      <c r="D274" s="44"/>
      <c r="E274" s="44"/>
      <c r="F274" s="51"/>
      <c r="G274" s="51"/>
      <c r="H274" s="51"/>
      <c r="I274" s="2"/>
      <c r="J274" s="2"/>
      <c r="K274" s="2"/>
      <c r="L274" s="2"/>
      <c r="M274" s="2"/>
      <c r="N274" s="2"/>
      <c r="O274" s="2"/>
      <c r="P274" s="2"/>
      <c r="Q274" s="2"/>
      <c r="R274" s="2"/>
      <c r="S274" s="2"/>
      <c r="T274" s="2"/>
    </row>
    <row r="275" spans="1:20" s="8" customFormat="1">
      <c r="A275" s="39"/>
      <c r="B275" s="39"/>
      <c r="C275" s="39"/>
      <c r="D275" s="44"/>
      <c r="E275" s="44"/>
      <c r="F275" s="51"/>
      <c r="G275" s="51"/>
      <c r="H275" s="51"/>
      <c r="I275" s="2"/>
      <c r="J275" s="2"/>
      <c r="K275" s="2"/>
      <c r="L275" s="2"/>
      <c r="M275" s="2"/>
      <c r="N275" s="2"/>
      <c r="O275" s="2"/>
      <c r="P275" s="2"/>
      <c r="Q275" s="2"/>
      <c r="R275" s="2"/>
      <c r="S275" s="2"/>
      <c r="T275" s="2"/>
    </row>
    <row r="276" spans="1:20" s="8" customFormat="1">
      <c r="A276" s="39"/>
      <c r="B276" s="39"/>
      <c r="C276" s="39"/>
      <c r="D276" s="44"/>
      <c r="E276" s="44"/>
      <c r="F276" s="51"/>
      <c r="G276" s="51"/>
      <c r="H276" s="51"/>
      <c r="I276" s="2"/>
      <c r="J276" s="2"/>
      <c r="K276" s="2"/>
      <c r="L276" s="2"/>
      <c r="M276" s="2"/>
      <c r="N276" s="2"/>
      <c r="O276" s="2"/>
      <c r="P276" s="2"/>
      <c r="Q276" s="2"/>
      <c r="R276" s="2"/>
      <c r="S276" s="2"/>
      <c r="T276" s="2"/>
    </row>
  </sheetData>
  <mergeCells count="3">
    <mergeCell ref="G20:P20"/>
    <mergeCell ref="G64:P64"/>
    <mergeCell ref="G109:P109"/>
  </mergeCells>
  <phoneticPr fontId="2" type="noConversion"/>
  <pageMargins left="0.70866141732283472" right="0.70866141732283472" top="0.74803149606299213" bottom="0.74803149606299213" header="0.31496062992125984" footer="0.31496062992125984"/>
  <pageSetup paperSize="9" scale="45" fitToHeight="0" orientation="landscape" r:id="rId1"/>
  <headerFooter>
    <oddFooter>Strona &amp;P</oddFooter>
  </headerFooter>
  <rowBreaks count="2" manualBreakCount="2">
    <brk id="41" max="18" man="1"/>
    <brk id="86" max="18"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11"/>
  <sheetViews>
    <sheetView tabSelected="1" topLeftCell="A52" zoomScaleNormal="100" zoomScaleSheetLayoutView="90" workbookViewId="0">
      <selection activeCell="C79" sqref="C79"/>
    </sheetView>
  </sheetViews>
  <sheetFormatPr defaultColWidth="8.69921875" defaultRowHeight="14.4"/>
  <cols>
    <col min="1" max="1" width="23.296875" style="4" customWidth="1"/>
    <col min="2" max="2" width="12.5" style="9" customWidth="1"/>
    <col min="3" max="3" width="11.796875" style="9" customWidth="1"/>
    <col min="4" max="4" width="12.296875" style="5" bestFit="1" customWidth="1"/>
    <col min="5" max="5" width="12.296875" style="3" customWidth="1"/>
    <col min="6" max="6" width="12.296875" style="9" customWidth="1"/>
    <col min="7" max="7" width="11.19921875" style="9" customWidth="1"/>
    <col min="8" max="8" width="11.59765625" style="9" customWidth="1"/>
    <col min="9" max="10" width="10.59765625" style="9" customWidth="1"/>
    <col min="11" max="11" width="10.59765625" style="1" customWidth="1"/>
    <col min="12" max="12" width="10.796875" style="1" customWidth="1"/>
    <col min="13" max="20" width="11.5" style="9" customWidth="1"/>
    <col min="21" max="16384" width="8.69921875" style="1"/>
  </cols>
  <sheetData>
    <row r="1" spans="1:20" s="8" customFormat="1">
      <c r="A1" s="39"/>
      <c r="B1" s="43"/>
      <c r="C1" s="43"/>
      <c r="D1" s="44"/>
      <c r="E1" s="2"/>
      <c r="F1" s="43"/>
      <c r="G1" s="43"/>
      <c r="H1" s="43"/>
      <c r="I1" s="43"/>
      <c r="J1" s="43"/>
      <c r="M1" s="43"/>
      <c r="N1" s="43"/>
      <c r="O1" s="43"/>
      <c r="P1" s="43"/>
      <c r="Q1" s="43"/>
      <c r="R1" s="43"/>
      <c r="S1" s="43"/>
      <c r="T1" s="43"/>
    </row>
    <row r="2" spans="1:20" s="8" customFormat="1">
      <c r="A2" s="39"/>
      <c r="B2" s="43"/>
      <c r="C2" s="43"/>
      <c r="D2" s="44"/>
      <c r="E2" s="2"/>
      <c r="F2" s="43"/>
      <c r="G2" s="43"/>
      <c r="H2" s="43"/>
      <c r="I2" s="43"/>
      <c r="J2" s="43"/>
      <c r="M2" s="43"/>
      <c r="N2" s="43"/>
      <c r="O2" s="43"/>
      <c r="P2" s="43"/>
      <c r="Q2" s="43"/>
      <c r="R2" s="43"/>
      <c r="S2" s="43"/>
      <c r="T2" s="43"/>
    </row>
    <row r="3" spans="1:20" s="8" customFormat="1">
      <c r="A3" s="39"/>
      <c r="B3" s="43"/>
      <c r="C3" s="43"/>
      <c r="D3" s="44"/>
      <c r="E3" s="2"/>
      <c r="F3" s="43"/>
      <c r="G3" s="43"/>
      <c r="H3" s="43"/>
      <c r="I3" s="43"/>
      <c r="J3" s="43"/>
      <c r="M3" s="43"/>
      <c r="N3" s="43"/>
      <c r="O3" s="43"/>
      <c r="P3" s="43"/>
      <c r="Q3" s="43"/>
      <c r="R3" s="43"/>
      <c r="S3" s="43"/>
      <c r="T3" s="43"/>
    </row>
    <row r="4" spans="1:20" ht="57.6">
      <c r="A4" s="24" t="s">
        <v>16</v>
      </c>
      <c r="B4" s="25">
        <v>2023</v>
      </c>
      <c r="C4" s="25">
        <v>2022</v>
      </c>
      <c r="D4" s="25">
        <v>2021</v>
      </c>
      <c r="E4" s="26">
        <v>2020</v>
      </c>
      <c r="F4" s="26">
        <v>2019</v>
      </c>
      <c r="G4" s="26" t="s">
        <v>53</v>
      </c>
      <c r="H4" s="26" t="s">
        <v>54</v>
      </c>
      <c r="I4" s="26">
        <v>2016</v>
      </c>
      <c r="J4" s="26">
        <v>2015</v>
      </c>
      <c r="K4" s="26">
        <v>2014</v>
      </c>
      <c r="L4" s="26">
        <v>2013</v>
      </c>
      <c r="M4" s="26">
        <v>2012</v>
      </c>
      <c r="N4" s="26">
        <v>2011</v>
      </c>
      <c r="O4" s="26">
        <v>2010</v>
      </c>
      <c r="P4" s="26">
        <v>2009</v>
      </c>
      <c r="Q4" s="26">
        <v>2008</v>
      </c>
      <c r="R4" s="26">
        <v>2007</v>
      </c>
      <c r="S4" s="26">
        <v>2006</v>
      </c>
      <c r="T4" s="26">
        <v>2005</v>
      </c>
    </row>
    <row r="5" spans="1:20">
      <c r="A5" s="10" t="s">
        <v>17</v>
      </c>
      <c r="B5" s="28">
        <f>'2023-2005 PLN EUR USD_PL'!B5</f>
        <v>1815839</v>
      </c>
      <c r="C5" s="28">
        <v>1858715</v>
      </c>
      <c r="D5" s="28">
        <v>1627149</v>
      </c>
      <c r="E5" s="11">
        <v>1536753</v>
      </c>
      <c r="F5" s="12">
        <v>1437423</v>
      </c>
      <c r="G5" s="13">
        <v>1369619</v>
      </c>
      <c r="H5" s="13">
        <v>1125110</v>
      </c>
      <c r="I5" s="13">
        <v>1112813</v>
      </c>
      <c r="J5" s="13">
        <v>1131580</v>
      </c>
      <c r="K5" s="13">
        <v>1038351</v>
      </c>
      <c r="L5" s="13">
        <v>938976</v>
      </c>
      <c r="M5" s="11">
        <v>883876</v>
      </c>
      <c r="N5" s="11">
        <v>785653</v>
      </c>
      <c r="O5" s="11">
        <v>761361</v>
      </c>
      <c r="P5" s="11">
        <v>729403</v>
      </c>
      <c r="Q5" s="11">
        <v>700965</v>
      </c>
      <c r="R5" s="11">
        <v>581048</v>
      </c>
      <c r="S5" s="11">
        <v>491550</v>
      </c>
      <c r="T5" s="11">
        <v>443990</v>
      </c>
    </row>
    <row r="6" spans="1:20">
      <c r="A6" s="10" t="s">
        <v>18</v>
      </c>
      <c r="B6" s="28">
        <f>'2023-2005 PLN EUR USD_PL'!B6</f>
        <v>96261</v>
      </c>
      <c r="C6" s="28">
        <v>147606</v>
      </c>
      <c r="D6" s="28">
        <v>187227</v>
      </c>
      <c r="E6" s="11">
        <v>191561</v>
      </c>
      <c r="F6" s="12">
        <v>143383</v>
      </c>
      <c r="G6" s="13">
        <v>87543</v>
      </c>
      <c r="H6" s="13">
        <v>58364</v>
      </c>
      <c r="I6" s="13">
        <v>116893</v>
      </c>
      <c r="J6" s="13">
        <v>113028</v>
      </c>
      <c r="K6" s="13">
        <v>98529</v>
      </c>
      <c r="L6" s="13">
        <v>34446</v>
      </c>
      <c r="M6" s="11">
        <v>30767</v>
      </c>
      <c r="N6" s="11">
        <v>38783</v>
      </c>
      <c r="O6" s="11">
        <v>24819</v>
      </c>
      <c r="P6" s="11">
        <v>14373</v>
      </c>
      <c r="Q6" s="11">
        <v>45919</v>
      </c>
      <c r="R6" s="11">
        <v>44006</v>
      </c>
      <c r="S6" s="11">
        <v>45551</v>
      </c>
      <c r="T6" s="11">
        <v>27356</v>
      </c>
    </row>
    <row r="7" spans="1:20" ht="28.8">
      <c r="A7" s="10" t="s">
        <v>19</v>
      </c>
      <c r="B7" s="28">
        <f>'2023-2005 PLN EUR USD_PL'!B7</f>
        <v>152315</v>
      </c>
      <c r="C7" s="28">
        <v>153367</v>
      </c>
      <c r="D7" s="28">
        <v>174290</v>
      </c>
      <c r="E7" s="11">
        <v>164254</v>
      </c>
      <c r="F7" s="12">
        <v>142369</v>
      </c>
      <c r="G7" s="13">
        <v>62480</v>
      </c>
      <c r="H7" s="13">
        <v>87149</v>
      </c>
      <c r="I7" s="13">
        <v>104777</v>
      </c>
      <c r="J7" s="13">
        <v>108129</v>
      </c>
      <c r="K7" s="13">
        <v>92577</v>
      </c>
      <c r="L7" s="13">
        <v>36724</v>
      </c>
      <c r="M7" s="11">
        <v>39737</v>
      </c>
      <c r="N7" s="11">
        <v>39764</v>
      </c>
      <c r="O7" s="11">
        <v>24979</v>
      </c>
      <c r="P7" s="11">
        <v>18465</v>
      </c>
      <c r="Q7" s="11">
        <v>244521</v>
      </c>
      <c r="R7" s="11">
        <v>45519</v>
      </c>
      <c r="S7" s="11">
        <v>54572</v>
      </c>
      <c r="T7" s="11">
        <v>24294</v>
      </c>
    </row>
    <row r="8" spans="1:20" ht="28.8">
      <c r="A8" s="10" t="s">
        <v>20</v>
      </c>
      <c r="B8" s="28">
        <f>'2023-2005 PLN EUR USD_PL'!B8</f>
        <v>100608</v>
      </c>
      <c r="C8" s="28">
        <v>107848</v>
      </c>
      <c r="D8" s="28">
        <v>123038</v>
      </c>
      <c r="E8" s="11">
        <v>120631</v>
      </c>
      <c r="F8" s="12">
        <v>104846</v>
      </c>
      <c r="G8" s="13">
        <v>30616</v>
      </c>
      <c r="H8" s="13">
        <v>64626</v>
      </c>
      <c r="I8" s="13">
        <v>73034</v>
      </c>
      <c r="J8" s="13">
        <v>79651</v>
      </c>
      <c r="K8" s="13">
        <v>67894</v>
      </c>
      <c r="L8" s="13">
        <v>25077</v>
      </c>
      <c r="M8" s="11">
        <v>40660</v>
      </c>
      <c r="N8" s="11">
        <v>36257</v>
      </c>
      <c r="O8" s="11">
        <v>43717</v>
      </c>
      <c r="P8" s="11">
        <v>32306</v>
      </c>
      <c r="Q8" s="11">
        <v>199126</v>
      </c>
      <c r="R8" s="11">
        <v>42770</v>
      </c>
      <c r="S8" s="11">
        <v>52760</v>
      </c>
      <c r="T8" s="11">
        <v>28052</v>
      </c>
    </row>
    <row r="9" spans="1:20">
      <c r="A9" s="10" t="s">
        <v>21</v>
      </c>
      <c r="B9" s="28">
        <f>'2023-2005 PLN EUR USD_PL'!B9</f>
        <v>2263869</v>
      </c>
      <c r="C9" s="28">
        <v>2271982</v>
      </c>
      <c r="D9" s="28">
        <v>2110248</v>
      </c>
      <c r="E9" s="11">
        <v>2003558</v>
      </c>
      <c r="F9" s="12">
        <v>1842711</v>
      </c>
      <c r="G9" s="13">
        <v>1665945</v>
      </c>
      <c r="H9" s="13">
        <v>1508452</v>
      </c>
      <c r="I9" s="13">
        <v>1444875</v>
      </c>
      <c r="J9" s="13">
        <v>1304828</v>
      </c>
      <c r="K9" s="13">
        <v>1216555</v>
      </c>
      <c r="L9" s="13">
        <v>1142301</v>
      </c>
      <c r="M9" s="11" t="s">
        <v>38</v>
      </c>
      <c r="N9" s="11">
        <v>1022474</v>
      </c>
      <c r="O9" s="11">
        <v>968105</v>
      </c>
      <c r="P9" s="11">
        <v>895106</v>
      </c>
      <c r="Q9" s="11">
        <v>915247</v>
      </c>
      <c r="R9" s="11">
        <v>558489</v>
      </c>
      <c r="S9" s="11">
        <v>461559</v>
      </c>
      <c r="T9" s="11">
        <v>346847</v>
      </c>
    </row>
    <row r="10" spans="1:20" ht="28.8">
      <c r="A10" s="10" t="s">
        <v>22</v>
      </c>
      <c r="B10" s="28">
        <f>'2023-2005 PLN EUR USD_PL'!B10</f>
        <v>943673</v>
      </c>
      <c r="C10" s="28">
        <v>992292</v>
      </c>
      <c r="D10" s="28">
        <v>912886</v>
      </c>
      <c r="E10" s="11">
        <v>905011</v>
      </c>
      <c r="F10" s="14">
        <v>871955</v>
      </c>
      <c r="G10" s="13">
        <v>789837</v>
      </c>
      <c r="H10" s="13">
        <v>657262</v>
      </c>
      <c r="I10" s="13">
        <v>582811</v>
      </c>
      <c r="J10" s="13">
        <v>524247</v>
      </c>
      <c r="K10" s="13">
        <v>515862</v>
      </c>
      <c r="L10" s="13">
        <v>504590</v>
      </c>
      <c r="M10" s="11">
        <v>521801</v>
      </c>
      <c r="N10" s="11">
        <v>412623</v>
      </c>
      <c r="O10" s="11">
        <v>383916</v>
      </c>
      <c r="P10" s="11">
        <v>340790</v>
      </c>
      <c r="Q10" s="11">
        <v>381073</v>
      </c>
      <c r="R10" s="11">
        <v>257709</v>
      </c>
      <c r="S10" s="11">
        <v>204576</v>
      </c>
      <c r="T10" s="11">
        <v>185475</v>
      </c>
    </row>
    <row r="11" spans="1:20">
      <c r="A11" s="10" t="s">
        <v>23</v>
      </c>
      <c r="B11" s="28">
        <f>'2023-2005 PLN EUR USD_PL'!B11</f>
        <v>222518</v>
      </c>
      <c r="C11" s="28">
        <v>256283</v>
      </c>
      <c r="D11" s="28">
        <v>244006</v>
      </c>
      <c r="E11" s="11">
        <v>252430</v>
      </c>
      <c r="F11" s="14">
        <v>257351</v>
      </c>
      <c r="G11" s="13">
        <v>230184</v>
      </c>
      <c r="H11" s="13">
        <v>237668</v>
      </c>
      <c r="I11" s="13">
        <v>196921</v>
      </c>
      <c r="J11" s="13">
        <v>152686</v>
      </c>
      <c r="K11" s="13">
        <v>161516</v>
      </c>
      <c r="L11" s="13">
        <v>151895</v>
      </c>
      <c r="M11" s="11">
        <v>136467</v>
      </c>
      <c r="N11" s="11">
        <v>137069</v>
      </c>
      <c r="O11" s="11">
        <v>135652</v>
      </c>
      <c r="P11" s="11">
        <v>138619</v>
      </c>
      <c r="Q11" s="11">
        <v>158817</v>
      </c>
      <c r="R11" s="11">
        <v>87155</v>
      </c>
      <c r="S11" s="11">
        <v>58008</v>
      </c>
      <c r="T11" s="11">
        <v>62836</v>
      </c>
    </row>
    <row r="12" spans="1:20">
      <c r="A12" s="10" t="s">
        <v>24</v>
      </c>
      <c r="B12" s="28">
        <f>'2023-2005 PLN EUR USD_PL'!B12</f>
        <v>721155</v>
      </c>
      <c r="C12" s="28">
        <v>736009</v>
      </c>
      <c r="D12" s="28">
        <v>668880</v>
      </c>
      <c r="E12" s="11">
        <v>652581</v>
      </c>
      <c r="F12" s="14">
        <v>614604</v>
      </c>
      <c r="G12" s="13">
        <v>559653</v>
      </c>
      <c r="H12" s="13">
        <v>419594</v>
      </c>
      <c r="I12" s="13">
        <v>385890</v>
      </c>
      <c r="J12" s="13">
        <v>371561</v>
      </c>
      <c r="K12" s="13">
        <v>354346</v>
      </c>
      <c r="L12" s="13">
        <v>352695</v>
      </c>
      <c r="M12" s="11">
        <v>385334</v>
      </c>
      <c r="N12" s="11">
        <v>275554</v>
      </c>
      <c r="O12" s="11">
        <v>248264</v>
      </c>
      <c r="P12" s="11">
        <v>202171</v>
      </c>
      <c r="Q12" s="11">
        <v>222256</v>
      </c>
      <c r="R12" s="11">
        <v>170554</v>
      </c>
      <c r="S12" s="11">
        <v>146568</v>
      </c>
      <c r="T12" s="11">
        <v>122639</v>
      </c>
    </row>
    <row r="13" spans="1:20" ht="28.8">
      <c r="A13" s="10" t="s">
        <v>25</v>
      </c>
      <c r="B13" s="28">
        <f>'2023-2005 PLN EUR USD_PL'!B13</f>
        <v>1324759</v>
      </c>
      <c r="C13" s="28">
        <v>1277519</v>
      </c>
      <c r="D13" s="28">
        <v>1185912</v>
      </c>
      <c r="E13" s="11">
        <v>1080039</v>
      </c>
      <c r="F13" s="12">
        <v>952123</v>
      </c>
      <c r="G13" s="13">
        <v>858146</v>
      </c>
      <c r="H13" s="13">
        <v>835062</v>
      </c>
      <c r="I13" s="13">
        <v>847423</v>
      </c>
      <c r="J13" s="13">
        <v>767559</v>
      </c>
      <c r="K13" s="13">
        <v>688308</v>
      </c>
      <c r="L13" s="13">
        <v>626343</v>
      </c>
      <c r="M13" s="11">
        <v>621623</v>
      </c>
      <c r="N13" s="11">
        <v>600354</v>
      </c>
      <c r="O13" s="11">
        <v>574947</v>
      </c>
      <c r="P13" s="11">
        <v>537270</v>
      </c>
      <c r="Q13" s="11">
        <v>496194</v>
      </c>
      <c r="R13" s="11">
        <v>286552</v>
      </c>
      <c r="S13" s="11">
        <v>242403</v>
      </c>
      <c r="T13" s="11">
        <v>147019</v>
      </c>
    </row>
    <row r="14" spans="1:20">
      <c r="A14" s="10" t="s">
        <v>26</v>
      </c>
      <c r="B14" s="28">
        <f>'2023-2005 PLN EUR USD_PL'!B14</f>
        <v>8133</v>
      </c>
      <c r="C14" s="28">
        <v>8133</v>
      </c>
      <c r="D14" s="11">
        <v>8133</v>
      </c>
      <c r="E14" s="11">
        <v>8133</v>
      </c>
      <c r="F14" s="11">
        <v>8133</v>
      </c>
      <c r="G14" s="13">
        <v>8133</v>
      </c>
      <c r="H14" s="13">
        <v>8133</v>
      </c>
      <c r="I14" s="13">
        <v>8133</v>
      </c>
      <c r="J14" s="13">
        <v>8133</v>
      </c>
      <c r="K14" s="13">
        <v>8125</v>
      </c>
      <c r="L14" s="13">
        <v>8051</v>
      </c>
      <c r="M14" s="11">
        <v>8051</v>
      </c>
      <c r="N14" s="11">
        <v>8051</v>
      </c>
      <c r="O14" s="11">
        <v>8051</v>
      </c>
      <c r="P14" s="11">
        <v>7960</v>
      </c>
      <c r="Q14" s="11">
        <v>7960</v>
      </c>
      <c r="R14" s="11">
        <v>7960</v>
      </c>
      <c r="S14" s="11">
        <v>7519</v>
      </c>
      <c r="T14" s="11">
        <v>6955</v>
      </c>
    </row>
    <row r="15" spans="1:20">
      <c r="A15" s="10" t="s">
        <v>47</v>
      </c>
      <c r="B15" s="28">
        <f>'2023-2005 PLN EUR USD_PL'!B15</f>
        <v>95729</v>
      </c>
      <c r="C15" s="28">
        <v>93796</v>
      </c>
      <c r="D15" s="28">
        <v>92099</v>
      </c>
      <c r="E15" s="11">
        <v>86291</v>
      </c>
      <c r="F15" s="12">
        <v>84929</v>
      </c>
      <c r="G15" s="13">
        <v>65205</v>
      </c>
      <c r="H15" s="13">
        <v>64309</v>
      </c>
      <c r="I15" s="13">
        <v>63008</v>
      </c>
      <c r="J15" s="13">
        <v>53483</v>
      </c>
      <c r="K15" s="13">
        <v>54380</v>
      </c>
      <c r="L15" s="13">
        <v>64495</v>
      </c>
      <c r="M15" s="11">
        <v>53326</v>
      </c>
      <c r="N15" s="11">
        <v>42044</v>
      </c>
      <c r="O15" s="11">
        <v>41426</v>
      </c>
      <c r="P15" s="11">
        <v>41845</v>
      </c>
      <c r="Q15" s="11">
        <v>20058</v>
      </c>
      <c r="R15" s="11">
        <v>17044</v>
      </c>
      <c r="S15" s="11">
        <v>12740</v>
      </c>
      <c r="T15" s="11">
        <v>11264</v>
      </c>
    </row>
    <row r="16" spans="1:20">
      <c r="A16" s="10" t="s">
        <v>45</v>
      </c>
      <c r="B16" s="28">
        <f>'2023-2005 PLN EUR USD_PL'!B16</f>
        <v>191990</v>
      </c>
      <c r="C16" s="28">
        <v>241402</v>
      </c>
      <c r="D16" s="28">
        <v>279326</v>
      </c>
      <c r="E16" s="11">
        <v>277852</v>
      </c>
      <c r="F16" s="11">
        <v>228312</v>
      </c>
      <c r="G16" s="11">
        <v>152748</v>
      </c>
      <c r="H16" s="11">
        <v>122673</v>
      </c>
      <c r="I16" s="13">
        <v>179901</v>
      </c>
      <c r="J16" s="13">
        <v>166511</v>
      </c>
      <c r="K16" s="13">
        <v>152909</v>
      </c>
      <c r="L16" s="13">
        <v>98941</v>
      </c>
      <c r="M16" s="11">
        <v>84093</v>
      </c>
      <c r="N16" s="11">
        <v>80827</v>
      </c>
      <c r="O16" s="11">
        <v>66245</v>
      </c>
      <c r="P16" s="11">
        <v>56218</v>
      </c>
      <c r="Q16" s="11">
        <v>65977</v>
      </c>
      <c r="R16" s="11">
        <v>61050</v>
      </c>
      <c r="S16" s="11">
        <v>58291</v>
      </c>
      <c r="T16" s="11">
        <v>38620</v>
      </c>
    </row>
    <row r="17" spans="1:20">
      <c r="A17" s="10" t="s">
        <v>48</v>
      </c>
      <c r="B17" s="28">
        <f>'2023-2005 PLN EUR USD_PL'!B17</f>
        <v>86017</v>
      </c>
      <c r="C17" s="28">
        <v>167247</v>
      </c>
      <c r="D17" s="28">
        <v>245761</v>
      </c>
      <c r="E17" s="11">
        <v>130825</v>
      </c>
      <c r="F17" s="12">
        <v>56344</v>
      </c>
      <c r="G17" s="13">
        <v>104317</v>
      </c>
      <c r="H17" s="13">
        <v>153728</v>
      </c>
      <c r="I17" s="13">
        <v>137885</v>
      </c>
      <c r="J17" s="13">
        <v>137164</v>
      </c>
      <c r="K17" s="13">
        <v>103507</v>
      </c>
      <c r="L17" s="13">
        <v>71391</v>
      </c>
      <c r="M17" s="11">
        <v>122791</v>
      </c>
      <c r="N17" s="11">
        <v>95519</v>
      </c>
      <c r="O17" s="11">
        <v>71285</v>
      </c>
      <c r="P17" s="11">
        <v>76586</v>
      </c>
      <c r="Q17" s="11">
        <v>164031</v>
      </c>
      <c r="R17" s="11">
        <v>61852</v>
      </c>
      <c r="S17" s="11">
        <v>61012</v>
      </c>
      <c r="T17" s="11">
        <v>41478</v>
      </c>
    </row>
    <row r="18" spans="1:20">
      <c r="A18" s="10" t="s">
        <v>27</v>
      </c>
      <c r="B18" s="28">
        <f>'2023-2005 PLN EUR USD_PL'!B18</f>
        <v>8133349</v>
      </c>
      <c r="C18" s="28">
        <v>8133349</v>
      </c>
      <c r="D18" s="11">
        <v>8133349</v>
      </c>
      <c r="E18" s="11">
        <v>8133349</v>
      </c>
      <c r="F18" s="11">
        <v>8133349</v>
      </c>
      <c r="G18" s="13">
        <v>8133349</v>
      </c>
      <c r="H18" s="13">
        <v>8133349</v>
      </c>
      <c r="I18" s="13">
        <v>8133349</v>
      </c>
      <c r="J18" s="13">
        <v>8133349</v>
      </c>
      <c r="K18" s="13">
        <v>8125590</v>
      </c>
      <c r="L18" s="13">
        <v>8051637</v>
      </c>
      <c r="M18" s="11">
        <v>8051637</v>
      </c>
      <c r="N18" s="11">
        <v>8051637</v>
      </c>
      <c r="O18" s="11">
        <v>8051637</v>
      </c>
      <c r="P18" s="11">
        <v>7960596</v>
      </c>
      <c r="Q18" s="11">
        <v>7960596</v>
      </c>
      <c r="R18" s="11">
        <v>7960596</v>
      </c>
      <c r="S18" s="11">
        <v>7518770</v>
      </c>
      <c r="T18" s="11">
        <v>6955095</v>
      </c>
    </row>
    <row r="19" spans="1:20">
      <c r="A19" s="10" t="s">
        <v>28</v>
      </c>
      <c r="B19" s="15">
        <f>'2023-2005 PLN EUR USD_PL'!B19</f>
        <v>4</v>
      </c>
      <c r="C19" s="15">
        <v>4</v>
      </c>
      <c r="D19" s="15">
        <v>3</v>
      </c>
      <c r="E19" s="15">
        <v>1.5</v>
      </c>
      <c r="F19" s="15">
        <v>1.5</v>
      </c>
      <c r="G19" s="15">
        <v>1.5</v>
      </c>
      <c r="H19" s="15">
        <v>1.5</v>
      </c>
      <c r="I19" s="16">
        <v>0</v>
      </c>
      <c r="J19" s="16">
        <v>0</v>
      </c>
      <c r="K19" s="16">
        <v>1.5</v>
      </c>
      <c r="L19" s="16">
        <v>1.5</v>
      </c>
      <c r="M19" s="15">
        <v>1.5</v>
      </c>
      <c r="N19" s="15">
        <v>0</v>
      </c>
      <c r="O19" s="15">
        <v>0</v>
      </c>
      <c r="P19" s="15">
        <v>0</v>
      </c>
      <c r="Q19" s="15">
        <v>0</v>
      </c>
      <c r="R19" s="15">
        <v>0</v>
      </c>
      <c r="S19" s="15">
        <v>0</v>
      </c>
      <c r="T19" s="15">
        <v>0</v>
      </c>
    </row>
    <row r="20" spans="1:20" s="8" customFormat="1" ht="97.2" customHeight="1">
      <c r="A20" s="39"/>
      <c r="B20" s="43"/>
      <c r="C20" s="40"/>
      <c r="D20" s="41"/>
      <c r="E20" s="42"/>
      <c r="F20" s="40"/>
      <c r="G20" s="65" t="s">
        <v>56</v>
      </c>
      <c r="H20" s="65"/>
      <c r="I20" s="65"/>
      <c r="J20" s="65"/>
      <c r="K20" s="65"/>
      <c r="L20" s="65"/>
      <c r="M20" s="65"/>
      <c r="N20" s="65"/>
      <c r="O20" s="65"/>
      <c r="P20" s="65"/>
      <c r="Q20" s="18"/>
      <c r="R20" s="18"/>
      <c r="S20" s="18"/>
      <c r="T20" s="18"/>
    </row>
    <row r="21" spans="1:20">
      <c r="A21" s="17"/>
      <c r="B21" s="17"/>
      <c r="C21" s="17"/>
      <c r="D21" s="31"/>
      <c r="E21" s="19"/>
      <c r="F21" s="17"/>
      <c r="G21" s="17"/>
      <c r="H21" s="17"/>
      <c r="I21" s="17"/>
      <c r="J21" s="17"/>
      <c r="K21" s="8"/>
      <c r="L21" s="8"/>
      <c r="M21" s="17"/>
      <c r="N21" s="17"/>
      <c r="O21" s="17"/>
      <c r="P21" s="17"/>
      <c r="Q21" s="17"/>
      <c r="R21" s="17"/>
      <c r="S21" s="17"/>
      <c r="T21" s="17"/>
    </row>
    <row r="22" spans="1:20" ht="27.75" customHeight="1">
      <c r="A22" s="49" t="s">
        <v>61</v>
      </c>
      <c r="B22" s="25">
        <f>B4</f>
        <v>2023</v>
      </c>
      <c r="C22" s="25">
        <v>2022</v>
      </c>
      <c r="D22" s="26">
        <v>2021</v>
      </c>
      <c r="E22" s="26">
        <v>2020</v>
      </c>
      <c r="F22" s="26">
        <v>2019</v>
      </c>
      <c r="G22" s="26">
        <v>2018</v>
      </c>
      <c r="H22" s="26">
        <v>2017</v>
      </c>
      <c r="I22" s="26">
        <v>2016</v>
      </c>
      <c r="J22" s="26">
        <v>2015</v>
      </c>
      <c r="K22" s="26">
        <v>2014</v>
      </c>
      <c r="L22" s="26">
        <v>2013</v>
      </c>
      <c r="M22" s="26">
        <v>2012</v>
      </c>
      <c r="N22" s="26">
        <v>2011</v>
      </c>
      <c r="O22" s="26">
        <v>2010</v>
      </c>
      <c r="P22" s="26">
        <v>2009</v>
      </c>
      <c r="Q22" s="26">
        <v>2008</v>
      </c>
      <c r="R22" s="26">
        <v>2007</v>
      </c>
      <c r="S22" s="26">
        <v>2006</v>
      </c>
      <c r="T22" s="26">
        <v>2005</v>
      </c>
    </row>
    <row r="23" spans="1:20" ht="43.2">
      <c r="A23" s="10" t="s">
        <v>60</v>
      </c>
      <c r="B23" s="20">
        <f>'2023-2005 PLN EUR USD_PL'!B23</f>
        <v>1312273</v>
      </c>
      <c r="C23" s="13">
        <v>1210626</v>
      </c>
      <c r="D23" s="13">
        <v>1067448</v>
      </c>
      <c r="E23" s="20">
        <v>999401</v>
      </c>
      <c r="F23" s="13">
        <v>951698</v>
      </c>
      <c r="G23" s="13">
        <v>966100</v>
      </c>
      <c r="H23" s="13">
        <v>755517</v>
      </c>
      <c r="I23" s="13">
        <v>749213</v>
      </c>
      <c r="J23" s="13">
        <v>749556</v>
      </c>
      <c r="K23" s="13">
        <v>724825</v>
      </c>
      <c r="L23" s="13">
        <v>637692</v>
      </c>
      <c r="M23" s="11">
        <v>666859</v>
      </c>
      <c r="N23" s="11">
        <v>567673</v>
      </c>
      <c r="O23" s="11">
        <v>559453</v>
      </c>
      <c r="P23" s="11">
        <v>495512</v>
      </c>
      <c r="Q23" s="11">
        <v>615379</v>
      </c>
      <c r="R23" s="11">
        <v>530326</v>
      </c>
      <c r="S23" s="11">
        <v>461808</v>
      </c>
      <c r="T23" s="11">
        <v>425223</v>
      </c>
    </row>
    <row r="24" spans="1:20">
      <c r="A24" s="10" t="s">
        <v>18</v>
      </c>
      <c r="B24" s="20">
        <f>'2023-2005 PLN EUR USD_PL'!B24</f>
        <v>67316</v>
      </c>
      <c r="C24" s="13">
        <v>10258</v>
      </c>
      <c r="D24" s="13">
        <v>67390</v>
      </c>
      <c r="E24" s="20">
        <v>64525</v>
      </c>
      <c r="F24" s="13">
        <v>33519</v>
      </c>
      <c r="G24" s="13">
        <v>89389</v>
      </c>
      <c r="H24" s="13">
        <v>40533</v>
      </c>
      <c r="I24" s="13">
        <v>78834</v>
      </c>
      <c r="J24" s="13">
        <v>83377</v>
      </c>
      <c r="K24" s="13">
        <v>72508</v>
      </c>
      <c r="L24" s="13">
        <v>51305</v>
      </c>
      <c r="M24" s="11">
        <v>62392</v>
      </c>
      <c r="N24" s="11">
        <v>53748</v>
      </c>
      <c r="O24" s="11">
        <v>75219</v>
      </c>
      <c r="P24" s="11">
        <v>59253</v>
      </c>
      <c r="Q24" s="11">
        <v>35448</v>
      </c>
      <c r="R24" s="11">
        <v>34322</v>
      </c>
      <c r="S24" s="11">
        <v>41653</v>
      </c>
      <c r="T24" s="11">
        <v>34565</v>
      </c>
    </row>
    <row r="25" spans="1:20">
      <c r="A25" s="10" t="s">
        <v>29</v>
      </c>
      <c r="B25" s="20">
        <f>'2023-2005 PLN EUR USD_PL'!B25</f>
        <v>111589</v>
      </c>
      <c r="C25" s="13">
        <v>85651</v>
      </c>
      <c r="D25" s="13">
        <v>93353</v>
      </c>
      <c r="E25" s="20">
        <v>93878</v>
      </c>
      <c r="F25" s="13">
        <v>67397</v>
      </c>
      <c r="G25" s="13">
        <v>57075</v>
      </c>
      <c r="H25" s="13">
        <v>44244</v>
      </c>
      <c r="I25" s="13">
        <v>56546</v>
      </c>
      <c r="J25" s="13">
        <v>66719</v>
      </c>
      <c r="K25" s="13">
        <v>53735</v>
      </c>
      <c r="L25" s="13">
        <v>48551</v>
      </c>
      <c r="M25" s="11">
        <v>43616</v>
      </c>
      <c r="N25" s="11">
        <v>62691</v>
      </c>
      <c r="O25" s="11">
        <v>74669</v>
      </c>
      <c r="P25" s="11">
        <v>57064</v>
      </c>
      <c r="Q25" s="11">
        <v>45637</v>
      </c>
      <c r="R25" s="11">
        <v>27522</v>
      </c>
      <c r="S25" s="11">
        <v>46216</v>
      </c>
      <c r="T25" s="11">
        <v>30085</v>
      </c>
    </row>
    <row r="26" spans="1:20">
      <c r="A26" s="10" t="s">
        <v>30</v>
      </c>
      <c r="B26" s="20">
        <f>'2023-2005 PLN EUR USD_PL'!B26</f>
        <v>92163</v>
      </c>
      <c r="C26" s="13">
        <v>67406</v>
      </c>
      <c r="D26" s="13">
        <v>78048</v>
      </c>
      <c r="E26" s="20">
        <v>80008</v>
      </c>
      <c r="F26" s="13">
        <v>57627</v>
      </c>
      <c r="G26" s="13">
        <v>49649</v>
      </c>
      <c r="H26" s="13">
        <v>39338</v>
      </c>
      <c r="I26" s="13">
        <v>45588</v>
      </c>
      <c r="J26" s="13">
        <v>57683</v>
      </c>
      <c r="K26" s="13">
        <v>41049</v>
      </c>
      <c r="L26" s="13">
        <v>45584</v>
      </c>
      <c r="M26" s="11">
        <v>41604</v>
      </c>
      <c r="N26" s="11">
        <v>55191</v>
      </c>
      <c r="O26" s="11">
        <v>68470</v>
      </c>
      <c r="P26" s="11">
        <v>51351</v>
      </c>
      <c r="Q26" s="11">
        <v>39144</v>
      </c>
      <c r="R26" s="11">
        <v>25823</v>
      </c>
      <c r="S26" s="11">
        <v>42463</v>
      </c>
      <c r="T26" s="11">
        <v>29088</v>
      </c>
    </row>
    <row r="27" spans="1:20">
      <c r="A27" s="10" t="s">
        <v>21</v>
      </c>
      <c r="B27" s="20">
        <f>'2023-2005 PLN EUR USD_PL'!B27</f>
        <v>1768799</v>
      </c>
      <c r="C27" s="13">
        <v>1656791</v>
      </c>
      <c r="D27" s="13">
        <v>1516075</v>
      </c>
      <c r="E27" s="20">
        <v>1447977</v>
      </c>
      <c r="F27" s="13">
        <v>1395045</v>
      </c>
      <c r="G27" s="13">
        <v>1334900</v>
      </c>
      <c r="H27" s="13">
        <v>1247206</v>
      </c>
      <c r="I27" s="13">
        <v>1162245</v>
      </c>
      <c r="J27" s="13">
        <v>1117308</v>
      </c>
      <c r="K27" s="13">
        <v>1041911</v>
      </c>
      <c r="L27" s="13">
        <v>1009603</v>
      </c>
      <c r="M27" s="11">
        <v>1060650</v>
      </c>
      <c r="N27" s="11">
        <v>953265</v>
      </c>
      <c r="O27" s="11">
        <v>880873</v>
      </c>
      <c r="P27" s="11">
        <v>772192</v>
      </c>
      <c r="Q27" s="11">
        <v>732520</v>
      </c>
      <c r="R27" s="11">
        <v>506314</v>
      </c>
      <c r="S27" s="11">
        <v>427236</v>
      </c>
      <c r="T27" s="11">
        <v>328188</v>
      </c>
    </row>
    <row r="28" spans="1:20" ht="28.8">
      <c r="A28" s="10" t="s">
        <v>22</v>
      </c>
      <c r="B28" s="20">
        <f>'2023-2005 PLN EUR USD_PL'!B28</f>
        <v>643179</v>
      </c>
      <c r="C28" s="13">
        <v>602732</v>
      </c>
      <c r="D28" s="13">
        <v>497982</v>
      </c>
      <c r="E28" s="20">
        <v>498539</v>
      </c>
      <c r="F28" s="13">
        <v>513505</v>
      </c>
      <c r="G28" s="13">
        <v>500710</v>
      </c>
      <c r="H28" s="13">
        <v>450222</v>
      </c>
      <c r="I28" s="13">
        <v>390503</v>
      </c>
      <c r="J28" s="13">
        <v>385403</v>
      </c>
      <c r="K28" s="13">
        <v>364822</v>
      </c>
      <c r="L28" s="13">
        <v>348557</v>
      </c>
      <c r="M28" s="11">
        <v>431264</v>
      </c>
      <c r="N28" s="11">
        <v>343568</v>
      </c>
      <c r="O28" s="11">
        <v>321665</v>
      </c>
      <c r="P28" s="11">
        <v>278073</v>
      </c>
      <c r="Q28" s="11">
        <v>275736</v>
      </c>
      <c r="R28" s="11">
        <v>241366</v>
      </c>
      <c r="S28" s="11">
        <v>188545</v>
      </c>
      <c r="T28" s="11">
        <v>170414</v>
      </c>
    </row>
    <row r="29" spans="1:20">
      <c r="A29" s="10" t="s">
        <v>23</v>
      </c>
      <c r="B29" s="20">
        <f>'2023-2005 PLN EUR USD_PL'!B29</f>
        <v>104192</v>
      </c>
      <c r="C29" s="13">
        <v>117307</v>
      </c>
      <c r="D29" s="13">
        <v>87268</v>
      </c>
      <c r="E29" s="20">
        <v>96103</v>
      </c>
      <c r="F29" s="13">
        <v>120946</v>
      </c>
      <c r="G29" s="13">
        <v>152343</v>
      </c>
      <c r="H29" s="13">
        <v>154762</v>
      </c>
      <c r="I29" s="13">
        <v>121363</v>
      </c>
      <c r="J29" s="13">
        <v>101209</v>
      </c>
      <c r="K29" s="13">
        <v>103993</v>
      </c>
      <c r="L29" s="13">
        <v>84298</v>
      </c>
      <c r="M29" s="11">
        <v>83849</v>
      </c>
      <c r="N29" s="11">
        <v>75418</v>
      </c>
      <c r="O29" s="11">
        <v>84985</v>
      </c>
      <c r="P29" s="11">
        <v>83054</v>
      </c>
      <c r="Q29" s="11">
        <v>89407</v>
      </c>
      <c r="R29" s="11">
        <v>78157</v>
      </c>
      <c r="S29" s="11">
        <v>51904</v>
      </c>
      <c r="T29" s="11">
        <v>56849</v>
      </c>
    </row>
    <row r="30" spans="1:20">
      <c r="A30" s="10" t="s">
        <v>24</v>
      </c>
      <c r="B30" s="20">
        <f>'2023-2005 PLN EUR USD_PL'!B30</f>
        <v>259126</v>
      </c>
      <c r="C30" s="13">
        <v>207292</v>
      </c>
      <c r="D30" s="13">
        <v>186062</v>
      </c>
      <c r="E30" s="20">
        <v>165331</v>
      </c>
      <c r="F30" s="13">
        <v>160942</v>
      </c>
      <c r="G30" s="13">
        <v>157089</v>
      </c>
      <c r="H30" s="13">
        <v>155174</v>
      </c>
      <c r="I30" s="13">
        <v>126800</v>
      </c>
      <c r="J30" s="13">
        <v>131535</v>
      </c>
      <c r="K30" s="13">
        <v>119648</v>
      </c>
      <c r="L30" s="13">
        <v>157106</v>
      </c>
      <c r="M30" s="11">
        <v>238050</v>
      </c>
      <c r="N30" s="11">
        <v>166562</v>
      </c>
      <c r="O30" s="11">
        <v>148734</v>
      </c>
      <c r="P30" s="11">
        <v>110521</v>
      </c>
      <c r="Q30" s="11">
        <v>92628</v>
      </c>
      <c r="R30" s="11">
        <v>109697</v>
      </c>
      <c r="S30" s="11">
        <v>95151</v>
      </c>
      <c r="T30" s="11">
        <v>74900</v>
      </c>
    </row>
    <row r="31" spans="1:20">
      <c r="A31" s="10" t="s">
        <v>31</v>
      </c>
      <c r="B31" s="20">
        <f>'2023-2005 PLN EUR USD_PL'!B31</f>
        <v>1125620</v>
      </c>
      <c r="C31" s="13">
        <v>1054059</v>
      </c>
      <c r="D31" s="13">
        <v>1018093</v>
      </c>
      <c r="E31" s="20">
        <v>949438</v>
      </c>
      <c r="F31" s="13">
        <v>881540</v>
      </c>
      <c r="G31" s="13">
        <v>834190</v>
      </c>
      <c r="H31" s="13">
        <v>796984</v>
      </c>
      <c r="I31" s="13">
        <v>771742</v>
      </c>
      <c r="J31" s="13">
        <v>731905</v>
      </c>
      <c r="K31" s="13">
        <v>677089</v>
      </c>
      <c r="L31" s="13">
        <v>661046</v>
      </c>
      <c r="M31" s="11">
        <v>629386</v>
      </c>
      <c r="N31" s="11">
        <v>609697</v>
      </c>
      <c r="O31" s="11">
        <v>559208</v>
      </c>
      <c r="P31" s="11">
        <v>494119</v>
      </c>
      <c r="Q31" s="11">
        <v>456784</v>
      </c>
      <c r="R31" s="11">
        <v>264948</v>
      </c>
      <c r="S31" s="11">
        <v>238691</v>
      </c>
      <c r="T31" s="11">
        <v>157774</v>
      </c>
    </row>
    <row r="32" spans="1:20">
      <c r="A32" s="10" t="s">
        <v>26</v>
      </c>
      <c r="B32" s="20">
        <f>'2023-2005 PLN EUR USD_PL'!B32</f>
        <v>8133</v>
      </c>
      <c r="C32" s="13">
        <v>8133</v>
      </c>
      <c r="D32" s="13">
        <v>8133</v>
      </c>
      <c r="E32" s="20">
        <v>8133</v>
      </c>
      <c r="F32" s="13">
        <v>8133</v>
      </c>
      <c r="G32" s="13">
        <v>8133</v>
      </c>
      <c r="H32" s="13">
        <v>8133</v>
      </c>
      <c r="I32" s="13">
        <v>8133</v>
      </c>
      <c r="J32" s="13">
        <v>8133</v>
      </c>
      <c r="K32" s="13">
        <v>8125</v>
      </c>
      <c r="L32" s="13">
        <v>8051</v>
      </c>
      <c r="M32" s="11">
        <v>8051</v>
      </c>
      <c r="N32" s="11">
        <v>8051</v>
      </c>
      <c r="O32" s="11">
        <v>8051</v>
      </c>
      <c r="P32" s="11">
        <v>7960</v>
      </c>
      <c r="Q32" s="11">
        <v>7960</v>
      </c>
      <c r="R32" s="11">
        <v>7960</v>
      </c>
      <c r="S32" s="11">
        <v>7519</v>
      </c>
      <c r="T32" s="11">
        <v>6955</v>
      </c>
    </row>
    <row r="33" spans="1:20">
      <c r="A33" s="10" t="s">
        <v>47</v>
      </c>
      <c r="B33" s="20">
        <f>'2023-2005 PLN EUR USD_PL'!B33</f>
        <v>56197</v>
      </c>
      <c r="C33" s="13">
        <v>52589</v>
      </c>
      <c r="D33" s="13">
        <v>48725</v>
      </c>
      <c r="E33" s="13">
        <v>42974</v>
      </c>
      <c r="F33" s="13">
        <v>44622</v>
      </c>
      <c r="G33" s="13">
        <v>43436</v>
      </c>
      <c r="H33" s="13">
        <v>38052</v>
      </c>
      <c r="I33" s="13">
        <v>35301</v>
      </c>
      <c r="J33" s="13">
        <v>31504</v>
      </c>
      <c r="K33" s="13">
        <v>29536</v>
      </c>
      <c r="L33" s="13">
        <v>28857</v>
      </c>
      <c r="M33" s="11">
        <v>22387</v>
      </c>
      <c r="N33" s="11">
        <v>18788</v>
      </c>
      <c r="O33" s="11">
        <v>18586</v>
      </c>
      <c r="P33" s="11">
        <v>19318</v>
      </c>
      <c r="Q33" s="11">
        <v>16886</v>
      </c>
      <c r="R33" s="11">
        <v>15595</v>
      </c>
      <c r="S33" s="11">
        <v>11561</v>
      </c>
      <c r="T33" s="11">
        <v>10596</v>
      </c>
    </row>
    <row r="34" spans="1:20">
      <c r="A34" s="10" t="s">
        <v>45</v>
      </c>
      <c r="B34" s="20">
        <f>'2023-2005 PLN EUR USD_PL'!B34</f>
        <v>123513</v>
      </c>
      <c r="C34" s="11">
        <v>62847</v>
      </c>
      <c r="D34" s="11">
        <v>116115</v>
      </c>
      <c r="E34" s="11">
        <v>107499</v>
      </c>
      <c r="F34" s="11">
        <v>78141</v>
      </c>
      <c r="G34" s="11">
        <v>132825</v>
      </c>
      <c r="H34" s="11">
        <v>78585</v>
      </c>
      <c r="I34" s="11">
        <f t="shared" ref="I34:R34" si="0">I33+I24</f>
        <v>114135</v>
      </c>
      <c r="J34" s="11">
        <f t="shared" si="0"/>
        <v>114881</v>
      </c>
      <c r="K34" s="11">
        <f t="shared" si="0"/>
        <v>102044</v>
      </c>
      <c r="L34" s="11">
        <f t="shared" si="0"/>
        <v>80162</v>
      </c>
      <c r="M34" s="11">
        <f t="shared" si="0"/>
        <v>84779</v>
      </c>
      <c r="N34" s="11">
        <f t="shared" si="0"/>
        <v>72536</v>
      </c>
      <c r="O34" s="11">
        <f t="shared" si="0"/>
        <v>93805</v>
      </c>
      <c r="P34" s="11">
        <f t="shared" si="0"/>
        <v>78571</v>
      </c>
      <c r="Q34" s="11">
        <f t="shared" si="0"/>
        <v>52334</v>
      </c>
      <c r="R34" s="11">
        <f t="shared" si="0"/>
        <v>49917</v>
      </c>
      <c r="S34" s="11">
        <f>S33+S24</f>
        <v>53214</v>
      </c>
      <c r="T34" s="11">
        <f>T33+T24</f>
        <v>45161</v>
      </c>
    </row>
    <row r="35" spans="1:20">
      <c r="A35" s="10" t="s">
        <v>48</v>
      </c>
      <c r="B35" s="20">
        <f>'2023-2005 PLN EUR USD_PL'!B35</f>
        <v>91668</v>
      </c>
      <c r="C35" s="38">
        <v>176166</v>
      </c>
      <c r="D35" s="13">
        <v>246925</v>
      </c>
      <c r="E35" s="13">
        <v>115561</v>
      </c>
      <c r="F35" s="13">
        <v>55019</v>
      </c>
      <c r="G35" s="13">
        <v>72207</v>
      </c>
      <c r="H35" s="13">
        <v>109429</v>
      </c>
      <c r="I35" s="13">
        <v>110005</v>
      </c>
      <c r="J35" s="13">
        <v>125527</v>
      </c>
      <c r="K35" s="13">
        <v>92865</v>
      </c>
      <c r="L35" s="13">
        <v>95274</v>
      </c>
      <c r="M35" s="11">
        <v>154065</v>
      </c>
      <c r="N35" s="11">
        <v>74719</v>
      </c>
      <c r="O35" s="11">
        <v>51112</v>
      </c>
      <c r="P35" s="11">
        <v>32267</v>
      </c>
      <c r="Q35" s="11">
        <v>86620</v>
      </c>
      <c r="R35" s="11">
        <v>63083</v>
      </c>
      <c r="S35" s="11">
        <v>59644</v>
      </c>
      <c r="T35" s="11">
        <v>39862</v>
      </c>
    </row>
    <row r="36" spans="1:20">
      <c r="A36" s="10" t="s">
        <v>27</v>
      </c>
      <c r="B36" s="20">
        <f>'2023-2005 PLN EUR USD_PL'!B36</f>
        <v>8133349</v>
      </c>
      <c r="C36" s="13">
        <v>8133349</v>
      </c>
      <c r="D36" s="13">
        <v>8133349</v>
      </c>
      <c r="E36" s="20">
        <v>8133349</v>
      </c>
      <c r="F36" s="13">
        <v>8133349</v>
      </c>
      <c r="G36" s="13">
        <v>8133349</v>
      </c>
      <c r="H36" s="13">
        <v>8133349</v>
      </c>
      <c r="I36" s="13">
        <v>8133349</v>
      </c>
      <c r="J36" s="13">
        <v>8133349</v>
      </c>
      <c r="K36" s="13">
        <v>8125590</v>
      </c>
      <c r="L36" s="13">
        <v>8051637</v>
      </c>
      <c r="M36" s="11">
        <v>8051637</v>
      </c>
      <c r="N36" s="11">
        <v>8051637</v>
      </c>
      <c r="O36" s="11">
        <v>8051637</v>
      </c>
      <c r="P36" s="11">
        <v>7960596</v>
      </c>
      <c r="Q36" s="11">
        <v>7960596</v>
      </c>
      <c r="R36" s="11">
        <v>7960596</v>
      </c>
      <c r="S36" s="11">
        <v>7518770</v>
      </c>
      <c r="T36" s="11">
        <v>6955095</v>
      </c>
    </row>
    <row r="37" spans="1:20">
      <c r="A37" s="10" t="s">
        <v>28</v>
      </c>
      <c r="B37" s="15">
        <f>'2023-2005 PLN EUR USD_PL'!B37</f>
        <v>4</v>
      </c>
      <c r="C37" s="15">
        <v>4</v>
      </c>
      <c r="D37" s="15">
        <v>3</v>
      </c>
      <c r="E37" s="21">
        <v>1.5</v>
      </c>
      <c r="F37" s="15">
        <v>1.5</v>
      </c>
      <c r="G37" s="15">
        <v>1.5</v>
      </c>
      <c r="H37" s="15">
        <v>1.5</v>
      </c>
      <c r="I37" s="16">
        <v>0</v>
      </c>
      <c r="J37" s="16">
        <v>0</v>
      </c>
      <c r="K37" s="16">
        <v>1.5</v>
      </c>
      <c r="L37" s="16">
        <v>1.5</v>
      </c>
      <c r="M37" s="15">
        <v>1.5</v>
      </c>
      <c r="N37" s="15">
        <v>0</v>
      </c>
      <c r="O37" s="15">
        <v>0</v>
      </c>
      <c r="P37" s="15">
        <v>0</v>
      </c>
      <c r="Q37" s="15">
        <v>0</v>
      </c>
      <c r="R37" s="15">
        <v>0</v>
      </c>
      <c r="S37" s="15">
        <v>0</v>
      </c>
      <c r="T37" s="15">
        <v>0</v>
      </c>
    </row>
    <row r="38" spans="1:20" s="8" customFormat="1">
      <c r="A38" s="45"/>
      <c r="B38" s="45"/>
      <c r="C38" s="45"/>
      <c r="D38" s="46"/>
      <c r="E38" s="30"/>
      <c r="F38" s="45"/>
      <c r="G38" s="45"/>
      <c r="H38" s="45"/>
      <c r="I38" s="45"/>
      <c r="J38" s="45"/>
      <c r="M38" s="18"/>
      <c r="N38" s="18"/>
      <c r="O38" s="18"/>
      <c r="P38" s="18"/>
      <c r="Q38" s="18"/>
      <c r="R38" s="18"/>
      <c r="S38" s="18"/>
      <c r="T38" s="18"/>
    </row>
    <row r="39" spans="1:20" s="8" customFormat="1">
      <c r="A39" s="45"/>
      <c r="B39" s="45"/>
      <c r="C39" s="45"/>
      <c r="E39" s="30"/>
      <c r="F39" s="45"/>
      <c r="G39" s="45"/>
      <c r="H39" s="45"/>
      <c r="I39" s="45"/>
      <c r="J39" s="45"/>
      <c r="M39" s="18"/>
      <c r="N39" s="18"/>
      <c r="O39" s="18"/>
      <c r="P39" s="18"/>
      <c r="Q39" s="18"/>
      <c r="R39" s="18"/>
      <c r="S39" s="18"/>
      <c r="T39" s="18"/>
    </row>
    <row r="40" spans="1:20" s="8" customFormat="1">
      <c r="A40" s="45"/>
      <c r="B40" s="45"/>
      <c r="C40" s="45"/>
      <c r="E40" s="30"/>
      <c r="F40" s="45"/>
      <c r="G40" s="45"/>
      <c r="H40" s="45"/>
      <c r="I40" s="45"/>
      <c r="J40" s="45"/>
      <c r="M40" s="18"/>
      <c r="N40" s="18"/>
      <c r="O40" s="18"/>
      <c r="P40" s="18"/>
      <c r="Q40" s="18"/>
      <c r="R40" s="18"/>
      <c r="S40" s="18"/>
      <c r="T40" s="18"/>
    </row>
    <row r="41" spans="1:20" s="8" customFormat="1">
      <c r="A41" s="45"/>
      <c r="B41" s="45"/>
      <c r="C41" s="45"/>
      <c r="E41" s="30"/>
      <c r="F41" s="45"/>
      <c r="G41" s="45"/>
      <c r="H41" s="45"/>
      <c r="I41" s="45"/>
      <c r="J41" s="45"/>
      <c r="M41" s="18"/>
      <c r="N41" s="18"/>
      <c r="O41" s="18"/>
      <c r="P41" s="18"/>
      <c r="Q41" s="18"/>
      <c r="R41" s="18"/>
      <c r="S41" s="18"/>
      <c r="T41" s="18"/>
    </row>
    <row r="42" spans="1:20" s="8" customFormat="1">
      <c r="A42" s="45"/>
      <c r="B42" s="45"/>
      <c r="C42" s="45"/>
      <c r="D42" s="44"/>
      <c r="E42" s="30"/>
      <c r="F42" s="45"/>
      <c r="G42" s="45"/>
      <c r="H42" s="45"/>
      <c r="I42" s="45"/>
      <c r="J42" s="45"/>
      <c r="M42" s="18"/>
      <c r="N42" s="18"/>
      <c r="O42" s="18"/>
      <c r="P42" s="18"/>
      <c r="Q42" s="18"/>
      <c r="R42" s="18"/>
      <c r="S42" s="18"/>
      <c r="T42" s="18"/>
    </row>
    <row r="43" spans="1:20" s="52" customFormat="1" ht="28.8">
      <c r="A43" s="53" t="s">
        <v>32</v>
      </c>
      <c r="B43" s="53">
        <f>'2023-2005 PLN EUR USD_PL'!B46</f>
        <v>4.5284000000000004</v>
      </c>
      <c r="C43" s="53">
        <v>4.6882999999999999</v>
      </c>
      <c r="D43" s="48">
        <v>4.5775000000000006</v>
      </c>
      <c r="E43" s="54">
        <v>4.4741999999999997</v>
      </c>
      <c r="F43" s="53" t="s">
        <v>58</v>
      </c>
      <c r="G43" s="54">
        <v>4.2668999999999997</v>
      </c>
      <c r="H43" s="54">
        <v>4.2446999999999999</v>
      </c>
      <c r="I43" s="54">
        <v>4.3757000000000001</v>
      </c>
      <c r="J43" s="54">
        <v>4.1848000000000001</v>
      </c>
      <c r="K43" s="54">
        <v>4.1893000000000002</v>
      </c>
      <c r="L43" s="59">
        <v>4.2110000000000003</v>
      </c>
      <c r="M43" s="54">
        <v>4.1736000000000004</v>
      </c>
      <c r="N43" s="54">
        <v>4.1401000000000003</v>
      </c>
      <c r="O43" s="54">
        <v>4.0044000000000004</v>
      </c>
      <c r="P43" s="54">
        <v>4.3406000000000002</v>
      </c>
      <c r="Q43" s="54">
        <v>3.5320999999999998</v>
      </c>
      <c r="R43" s="54">
        <v>3.7768000000000002</v>
      </c>
      <c r="S43" s="62">
        <v>3.8990999999999998</v>
      </c>
      <c r="T43" s="62">
        <v>4.0232999999999999</v>
      </c>
    </row>
    <row r="44" spans="1:20" s="52" customFormat="1" ht="28.8">
      <c r="A44" s="53" t="s">
        <v>33</v>
      </c>
      <c r="B44" s="53">
        <f>'2023-2005 PLN EUR USD_PL'!B47</f>
        <v>4.3479999999999999</v>
      </c>
      <c r="C44" s="53">
        <v>4.6898999999999997</v>
      </c>
      <c r="D44" s="48">
        <v>4.5994000000000002</v>
      </c>
      <c r="E44" s="54">
        <v>4.6147999999999998</v>
      </c>
      <c r="F44" s="56" t="s">
        <v>57</v>
      </c>
      <c r="G44" s="57">
        <v>4.3</v>
      </c>
      <c r="H44" s="54">
        <v>4.1708999999999996</v>
      </c>
      <c r="I44" s="57">
        <v>4.4240000000000004</v>
      </c>
      <c r="J44" s="54">
        <v>4.2614999999999998</v>
      </c>
      <c r="K44" s="54">
        <v>4.2622999999999998</v>
      </c>
      <c r="L44" s="59">
        <v>4.1471999999999998</v>
      </c>
      <c r="M44" s="54">
        <v>4.0881999999999996</v>
      </c>
      <c r="N44" s="54">
        <v>4.4168000000000003</v>
      </c>
      <c r="O44" s="54">
        <v>3.9603000000000002</v>
      </c>
      <c r="P44" s="54">
        <v>4.1082000000000001</v>
      </c>
      <c r="Q44" s="54">
        <v>4.1723999999999997</v>
      </c>
      <c r="R44" s="54">
        <v>3.5819999999999999</v>
      </c>
      <c r="S44" s="62">
        <v>3.8311999999999999</v>
      </c>
      <c r="T44" s="62">
        <v>3.8597999999999999</v>
      </c>
    </row>
    <row r="45" spans="1:20" ht="57.6">
      <c r="A45" s="24" t="s">
        <v>42</v>
      </c>
      <c r="B45" s="26">
        <f>'2023-2005 PLN EUR USD_PL'!B48</f>
        <v>2023</v>
      </c>
      <c r="C45" s="26">
        <v>2022</v>
      </c>
      <c r="D45" s="26">
        <v>2021</v>
      </c>
      <c r="E45" s="26">
        <v>2020</v>
      </c>
      <c r="F45" s="26">
        <v>2019</v>
      </c>
      <c r="G45" s="26" t="str">
        <f>G4</f>
        <v>2018*</v>
      </c>
      <c r="H45" s="26" t="str">
        <f>H4</f>
        <v>2017*</v>
      </c>
      <c r="I45" s="26">
        <v>2016</v>
      </c>
      <c r="J45" s="26">
        <v>2015</v>
      </c>
      <c r="K45" s="26">
        <v>2014</v>
      </c>
      <c r="L45" s="26">
        <v>2013</v>
      </c>
      <c r="M45" s="26">
        <v>2012</v>
      </c>
      <c r="N45" s="26">
        <v>2011</v>
      </c>
      <c r="O45" s="26">
        <v>2010</v>
      </c>
      <c r="P45" s="26">
        <v>2009</v>
      </c>
      <c r="Q45" s="26">
        <v>2008</v>
      </c>
      <c r="R45" s="26">
        <v>2007</v>
      </c>
      <c r="S45" s="26">
        <v>2006</v>
      </c>
      <c r="T45" s="26">
        <v>2005</v>
      </c>
    </row>
    <row r="46" spans="1:20">
      <c r="A46" s="10" t="s">
        <v>17</v>
      </c>
      <c r="B46" s="13">
        <f>'2023-2005 PLN EUR USD_PL'!B49</f>
        <v>400989.09106969344</v>
      </c>
      <c r="C46" s="13">
        <f>C5/C43</f>
        <v>396458.20446643775</v>
      </c>
      <c r="D46" s="13">
        <f>D5/D43</f>
        <v>355466.73948661931</v>
      </c>
      <c r="E46" s="13">
        <v>343469.89405927318</v>
      </c>
      <c r="F46" s="13">
        <v>334144.54414431169</v>
      </c>
      <c r="G46" s="13">
        <v>320986.89915395255</v>
      </c>
      <c r="H46" s="13">
        <v>265062.31300209672</v>
      </c>
      <c r="I46" s="13">
        <v>254316.56649221838</v>
      </c>
      <c r="J46" s="13">
        <v>270402.40871726244</v>
      </c>
      <c r="K46" s="13">
        <v>247857.87601747309</v>
      </c>
      <c r="L46" s="13">
        <v>222981.71455711231</v>
      </c>
      <c r="M46" s="11">
        <v>211777.84167145868</v>
      </c>
      <c r="N46" s="11">
        <v>189766.67230260136</v>
      </c>
      <c r="O46" s="11">
        <v>190131.10578363799</v>
      </c>
      <c r="P46" s="11">
        <v>168041.9757637193</v>
      </c>
      <c r="Q46" s="11">
        <v>198455.59299000597</v>
      </c>
      <c r="R46" s="11">
        <v>153846.64266045328</v>
      </c>
      <c r="S46" s="11">
        <v>126067.55405093484</v>
      </c>
      <c r="T46" s="11">
        <v>110354.68396589864</v>
      </c>
    </row>
    <row r="47" spans="1:20">
      <c r="A47" s="10" t="s">
        <v>18</v>
      </c>
      <c r="B47" s="13">
        <f>'2023-2005 PLN EUR USD_PL'!B50</f>
        <v>21257.176927833229</v>
      </c>
      <c r="C47" s="13">
        <f>C6/C43</f>
        <v>31483.906746581917</v>
      </c>
      <c r="D47" s="13">
        <f>D6/D43</f>
        <v>40901.583833970501</v>
      </c>
      <c r="E47" s="13">
        <v>42814.581377676455</v>
      </c>
      <c r="F47" s="13">
        <v>33330.931238086385</v>
      </c>
      <c r="G47" s="13">
        <v>20516.768614216413</v>
      </c>
      <c r="H47" s="13">
        <v>13749.852757556482</v>
      </c>
      <c r="I47" s="13">
        <v>26714.12573988162</v>
      </c>
      <c r="J47" s="13">
        <v>27009.176065761803</v>
      </c>
      <c r="K47" s="13">
        <v>23519.203685579927</v>
      </c>
      <c r="L47" s="13">
        <v>8180.0047494656847</v>
      </c>
      <c r="M47" s="11">
        <v>7371.8133026643654</v>
      </c>
      <c r="N47" s="11">
        <v>9367.6481244414372</v>
      </c>
      <c r="O47" s="11">
        <v>6197.9322744980518</v>
      </c>
      <c r="P47" s="11">
        <v>3311.2933695802421</v>
      </c>
      <c r="Q47" s="11">
        <v>13000.481300076442</v>
      </c>
      <c r="R47" s="11">
        <v>11651.66278330862</v>
      </c>
      <c r="S47" s="11">
        <v>11682.439537329128</v>
      </c>
      <c r="T47" s="11">
        <v>6799.3935326721848</v>
      </c>
    </row>
    <row r="48" spans="1:20" ht="28.8">
      <c r="A48" s="10" t="s">
        <v>19</v>
      </c>
      <c r="B48" s="13">
        <f>'2023-2005 PLN EUR USD_PL'!B51</f>
        <v>33635.500397491385</v>
      </c>
      <c r="C48" s="13">
        <f>C7/C43</f>
        <v>32712.71036409786</v>
      </c>
      <c r="D48" s="13">
        <f>D7/D43</f>
        <v>38075.368651010373</v>
      </c>
      <c r="E48" s="13">
        <v>36711.367395288544</v>
      </c>
      <c r="F48" s="13">
        <v>33095.215956111395</v>
      </c>
      <c r="G48" s="13">
        <v>14642.949213714875</v>
      </c>
      <c r="H48" s="13">
        <v>20531.25073621222</v>
      </c>
      <c r="I48" s="13">
        <v>23945.197339854192</v>
      </c>
      <c r="J48" s="13">
        <v>25838.510800994074</v>
      </c>
      <c r="K48" s="13">
        <v>22098.441267037451</v>
      </c>
      <c r="L48" s="13">
        <v>8720.9688909997622</v>
      </c>
      <c r="M48" s="11">
        <v>9521.0369944412487</v>
      </c>
      <c r="N48" s="11">
        <v>9604.5989227313348</v>
      </c>
      <c r="O48" s="11">
        <v>6237.8883228448703</v>
      </c>
      <c r="P48" s="11">
        <v>4254.0201815417222</v>
      </c>
      <c r="Q48" s="11">
        <v>69228.221171541009</v>
      </c>
      <c r="R48" s="11">
        <v>12052.266468968439</v>
      </c>
      <c r="S48" s="11">
        <v>13996.050370598345</v>
      </c>
      <c r="T48" s="11">
        <v>6038.3267467004698</v>
      </c>
    </row>
    <row r="49" spans="1:20" ht="28.8">
      <c r="A49" s="10" t="s">
        <v>20</v>
      </c>
      <c r="B49" s="13">
        <f>'2023-2005 PLN EUR USD_PL'!B52</f>
        <v>22217.118629096367</v>
      </c>
      <c r="C49" s="13">
        <f>C8/C43</f>
        <v>23003.647377514237</v>
      </c>
      <c r="D49" s="13">
        <f>D8/D43</f>
        <v>26878.86400873839</v>
      </c>
      <c r="E49" s="13">
        <v>26961.467971927945</v>
      </c>
      <c r="F49" s="13">
        <v>24372.588218885117</v>
      </c>
      <c r="G49" s="13">
        <v>7175.2326044669435</v>
      </c>
      <c r="H49" s="13">
        <v>15225.104247650012</v>
      </c>
      <c r="I49" s="13">
        <v>16690.815183856295</v>
      </c>
      <c r="J49" s="13">
        <v>19033.406614414071</v>
      </c>
      <c r="K49" s="13">
        <v>16206.526149953452</v>
      </c>
      <c r="L49" s="13">
        <v>5955.1175492757056</v>
      </c>
      <c r="M49" s="11">
        <v>9742.1889975081449</v>
      </c>
      <c r="N49" s="11">
        <v>8757.517934349411</v>
      </c>
      <c r="O49" s="11">
        <v>10917.24103486165</v>
      </c>
      <c r="P49" s="11">
        <v>7442.7498502511171</v>
      </c>
      <c r="Q49" s="11">
        <v>56376.093542085451</v>
      </c>
      <c r="R49" s="11">
        <v>11324.401609828426</v>
      </c>
      <c r="S49" s="11">
        <v>13531.327742299505</v>
      </c>
      <c r="T49" s="11">
        <v>6972.3858524097141</v>
      </c>
    </row>
    <row r="50" spans="1:20">
      <c r="A50" s="10" t="s">
        <v>21</v>
      </c>
      <c r="B50" s="13">
        <f>'2023-2005 PLN EUR USD_PL'!B53</f>
        <v>520669.0432382705</v>
      </c>
      <c r="C50" s="13">
        <f>C9/C44</f>
        <v>484441.4593061686</v>
      </c>
      <c r="D50" s="13">
        <f>D9/D44</f>
        <v>458809.40992303344</v>
      </c>
      <c r="E50" s="13">
        <v>434159.22683539917</v>
      </c>
      <c r="F50" s="13">
        <v>432713.63156040863</v>
      </c>
      <c r="G50" s="13">
        <v>387429.06976744189</v>
      </c>
      <c r="H50" s="13">
        <v>361661.0323910907</v>
      </c>
      <c r="I50" s="13">
        <v>326599.23146473779</v>
      </c>
      <c r="J50" s="13">
        <v>306189.83925847709</v>
      </c>
      <c r="K50" s="13">
        <v>285422.1898974732</v>
      </c>
      <c r="L50" s="13">
        <v>275439.09143518523</v>
      </c>
      <c r="M50" s="11">
        <v>280500.70935864199</v>
      </c>
      <c r="N50" s="11">
        <v>231496.55859445751</v>
      </c>
      <c r="O50" s="11">
        <v>244452.44047168142</v>
      </c>
      <c r="P50" s="11">
        <v>217882.7710432793</v>
      </c>
      <c r="Q50" s="11">
        <v>219357.44415684021</v>
      </c>
      <c r="R50" s="11">
        <v>155915.41038525963</v>
      </c>
      <c r="S50" s="11">
        <v>120473.74190854041</v>
      </c>
      <c r="T50" s="11">
        <v>89861.391781957616</v>
      </c>
    </row>
    <row r="51" spans="1:20" ht="28.8">
      <c r="A51" s="10" t="s">
        <v>22</v>
      </c>
      <c r="B51" s="13">
        <f>'2023-2005 PLN EUR USD_PL'!B54</f>
        <v>217036.10855565779</v>
      </c>
      <c r="C51" s="13">
        <f>C10/C44</f>
        <v>211580.63071707287</v>
      </c>
      <c r="D51" s="13">
        <f>D10/D44</f>
        <v>198479.36687394007</v>
      </c>
      <c r="E51" s="13">
        <v>196110.55733726273</v>
      </c>
      <c r="F51" s="13">
        <v>204756.36961371376</v>
      </c>
      <c r="G51" s="13">
        <v>183683.02325581395</v>
      </c>
      <c r="H51" s="13">
        <v>157582.77589968595</v>
      </c>
      <c r="I51" s="13">
        <v>131738.4719710669</v>
      </c>
      <c r="J51" s="13">
        <v>123019.35938049982</v>
      </c>
      <c r="K51" s="13">
        <v>121029.02188959013</v>
      </c>
      <c r="L51" s="13">
        <v>121670.04243827162</v>
      </c>
      <c r="M51" s="11">
        <v>127635.87887089673</v>
      </c>
      <c r="N51" s="11">
        <v>93421.255207389957</v>
      </c>
      <c r="O51" s="11">
        <v>96941.140822664951</v>
      </c>
      <c r="P51" s="11">
        <v>82953.604985151644</v>
      </c>
      <c r="Q51" s="11">
        <v>91331.847378007864</v>
      </c>
      <c r="R51" s="11">
        <v>71945.561139028476</v>
      </c>
      <c r="S51" s="11">
        <v>53397.368970557531</v>
      </c>
      <c r="T51" s="11">
        <v>48053.007927871913</v>
      </c>
    </row>
    <row r="52" spans="1:20">
      <c r="A52" s="10" t="s">
        <v>23</v>
      </c>
      <c r="B52" s="13">
        <f>'2023-2005 PLN EUR USD_PL'!B55</f>
        <v>51177.092916283349</v>
      </c>
      <c r="C52" s="13">
        <f>C11/C44</f>
        <v>54645.728053903069</v>
      </c>
      <c r="D52" s="13">
        <f>D11/D44</f>
        <v>53051.70239596469</v>
      </c>
      <c r="E52" s="13">
        <v>54700.095345410424</v>
      </c>
      <c r="F52" s="13">
        <v>60432.311846894452</v>
      </c>
      <c r="G52" s="13">
        <v>53531.162790697679</v>
      </c>
      <c r="H52" s="13">
        <v>56982.425855330992</v>
      </c>
      <c r="I52" s="13">
        <v>44511.98010849909</v>
      </c>
      <c r="J52" s="13">
        <v>35829.168133286403</v>
      </c>
      <c r="K52" s="13">
        <v>37894.094737583</v>
      </c>
      <c r="L52" s="13">
        <v>36625.9162808642</v>
      </c>
      <c r="M52" s="11">
        <v>33380.705444939093</v>
      </c>
      <c r="N52" s="11">
        <v>31033.553704039121</v>
      </c>
      <c r="O52" s="11">
        <v>34252.960634295378</v>
      </c>
      <c r="P52" s="11">
        <v>33742.02813884426</v>
      </c>
      <c r="Q52" s="11">
        <v>38063.704342824276</v>
      </c>
      <c r="R52" s="11">
        <v>24331.379117811281</v>
      </c>
      <c r="S52" s="11">
        <v>15140.948005846732</v>
      </c>
      <c r="T52" s="11">
        <v>16279.599979273538</v>
      </c>
    </row>
    <row r="53" spans="1:20">
      <c r="A53" s="10" t="s">
        <v>24</v>
      </c>
      <c r="B53" s="13">
        <f>'2023-2005 PLN EUR USD_PL'!B56</f>
        <v>165859.01563937444</v>
      </c>
      <c r="C53" s="13">
        <f>C12/C44</f>
        <v>156934.90266316981</v>
      </c>
      <c r="D53" s="13">
        <f>D12/D44</f>
        <v>145427.66447797537</v>
      </c>
      <c r="E53" s="13">
        <v>141410.46199185229</v>
      </c>
      <c r="F53" s="13">
        <v>144324.05776681931</v>
      </c>
      <c r="G53" s="13">
        <v>130151.86046511629</v>
      </c>
      <c r="H53" s="13">
        <v>100600.35004435494</v>
      </c>
      <c r="I53" s="13">
        <v>87226.491862567811</v>
      </c>
      <c r="J53" s="13">
        <v>87190.191247213428</v>
      </c>
      <c r="K53" s="13">
        <v>83134.927152007134</v>
      </c>
      <c r="L53" s="13">
        <v>85044.126157407416</v>
      </c>
      <c r="M53" s="11">
        <v>94255.173425957648</v>
      </c>
      <c r="N53" s="11">
        <v>62387.701503350836</v>
      </c>
      <c r="O53" s="11">
        <v>62688.180188369566</v>
      </c>
      <c r="P53" s="11">
        <v>49211.576846307384</v>
      </c>
      <c r="Q53" s="11">
        <v>53268.143035183595</v>
      </c>
      <c r="R53" s="11">
        <v>47614.182021217202</v>
      </c>
      <c r="S53" s="11">
        <v>38256.420964710793</v>
      </c>
      <c r="T53" s="11">
        <v>31773.407948598375</v>
      </c>
    </row>
    <row r="54" spans="1:20" ht="28.8">
      <c r="A54" s="10" t="s">
        <v>25</v>
      </c>
      <c r="B54" s="13">
        <f>'2023-2005 PLN EUR USD_PL'!B57</f>
        <v>304682.38270469184</v>
      </c>
      <c r="C54" s="13">
        <f>C13/C44</f>
        <v>272397.9189321734</v>
      </c>
      <c r="D54" s="13">
        <f>D13/D44</f>
        <v>257840.58790276991</v>
      </c>
      <c r="E54" s="13">
        <v>234038.09482534457</v>
      </c>
      <c r="F54" s="13">
        <v>223581.77762122816</v>
      </c>
      <c r="G54" s="13">
        <v>199568.83720930232</v>
      </c>
      <c r="H54" s="13">
        <v>200211.46515140618</v>
      </c>
      <c r="I54" s="13">
        <v>191551.3110307414</v>
      </c>
      <c r="J54" s="13">
        <v>180114.74832805351</v>
      </c>
      <c r="K54" s="13">
        <v>161487.45982216176</v>
      </c>
      <c r="L54" s="13">
        <v>151027.92245370371</v>
      </c>
      <c r="M54" s="11">
        <v>152052.98175236047</v>
      </c>
      <c r="N54" s="11">
        <v>135925.10414779931</v>
      </c>
      <c r="O54" s="11">
        <v>145177.63805772288</v>
      </c>
      <c r="P54" s="11">
        <v>130779.9036074193</v>
      </c>
      <c r="Q54" s="11">
        <v>118922.92205924648</v>
      </c>
      <c r="R54" s="11">
        <v>79997.766610831939</v>
      </c>
      <c r="S54" s="11">
        <v>63270.776780121108</v>
      </c>
      <c r="T54" s="11">
        <v>38089.797398828952</v>
      </c>
    </row>
    <row r="55" spans="1:20">
      <c r="A55" s="10" t="s">
        <v>26</v>
      </c>
      <c r="B55" s="13">
        <f>'2023-2005 PLN EUR USD_PL'!B58</f>
        <v>1870.5151793928244</v>
      </c>
      <c r="C55" s="13">
        <f>C14/C44</f>
        <v>1734.152114117572</v>
      </c>
      <c r="D55" s="13">
        <f>D14/D44</f>
        <v>1768.274122711658</v>
      </c>
      <c r="E55" s="13">
        <v>1762.3732339429662</v>
      </c>
      <c r="F55" s="13">
        <v>1909.8274040154986</v>
      </c>
      <c r="G55" s="13">
        <v>1891.3953488372094</v>
      </c>
      <c r="H55" s="13">
        <v>1949.9388621160901</v>
      </c>
      <c r="I55" s="13">
        <v>1838.3815551537068</v>
      </c>
      <c r="J55" s="13">
        <v>1908.4829285462865</v>
      </c>
      <c r="K55" s="13">
        <v>1906.2478004833072</v>
      </c>
      <c r="L55" s="13">
        <v>1941.3097993827162</v>
      </c>
      <c r="M55" s="11">
        <v>1969.3263538965805</v>
      </c>
      <c r="N55" s="11">
        <v>1822.8128962144538</v>
      </c>
      <c r="O55" s="11">
        <v>2032.9267984748628</v>
      </c>
      <c r="P55" s="11">
        <v>1937.5882381578306</v>
      </c>
      <c r="Q55" s="11">
        <v>1907.7749017352126</v>
      </c>
      <c r="R55" s="11">
        <v>2222.2222222222222</v>
      </c>
      <c r="S55" s="11">
        <v>1962.5704740029234</v>
      </c>
      <c r="T55" s="11">
        <v>1801.9068345510132</v>
      </c>
    </row>
    <row r="56" spans="1:20">
      <c r="A56" s="10" t="s">
        <v>47</v>
      </c>
      <c r="B56" s="7">
        <f>'2023-2005 PLN EUR USD_PL'!B59</f>
        <v>21139.696139916967</v>
      </c>
      <c r="C56" s="7">
        <f>C15/C43</f>
        <v>20006.398907919716</v>
      </c>
      <c r="D56" s="7">
        <f>D15/D43</f>
        <v>20119.934462042598</v>
      </c>
      <c r="E56" s="13">
        <v>19286.352867551741</v>
      </c>
      <c r="F56" s="7">
        <v>19742.665860802455</v>
      </c>
      <c r="G56" s="13">
        <v>15281.586163256698</v>
      </c>
      <c r="H56" s="13">
        <v>15418.49480927378</v>
      </c>
      <c r="I56" s="13">
        <v>14399.524647484974</v>
      </c>
      <c r="J56" s="13">
        <v>12780.300133817625</v>
      </c>
      <c r="K56" s="13">
        <v>12980.688897906572</v>
      </c>
      <c r="L56" s="13">
        <v>15315.839468059843</v>
      </c>
      <c r="M56" s="11">
        <v>12776.979106766339</v>
      </c>
      <c r="N56" s="11">
        <v>10155.310258206322</v>
      </c>
      <c r="O56" s="11">
        <v>10345.120367595644</v>
      </c>
      <c r="P56" s="11">
        <v>9640.3722987605397</v>
      </c>
      <c r="Q56" s="11">
        <v>5678.7746666289177</v>
      </c>
      <c r="R56" s="11">
        <v>4512.8150815505187</v>
      </c>
      <c r="S56" s="11">
        <v>3267.4206868251649</v>
      </c>
      <c r="T56" s="11">
        <v>2799.6917952924218</v>
      </c>
    </row>
    <row r="57" spans="1:20">
      <c r="A57" s="10" t="s">
        <v>45</v>
      </c>
      <c r="B57" s="7">
        <f>'2023-2005 PLN EUR USD_PL'!B60</f>
        <v>42396.873067750195</v>
      </c>
      <c r="C57" s="7">
        <f>C16/C43</f>
        <v>51490.30565450163</v>
      </c>
      <c r="D57" s="7">
        <f>D16/D43</f>
        <v>61021.518296013099</v>
      </c>
      <c r="E57" s="13">
        <v>62100.9342452282</v>
      </c>
      <c r="F57" s="7">
        <v>53073.597098888837</v>
      </c>
      <c r="G57" s="13">
        <v>35798.354777473112</v>
      </c>
      <c r="H57" s="13">
        <v>29411.637776019568</v>
      </c>
      <c r="I57" s="13">
        <v>41113.650387366593</v>
      </c>
      <c r="J57" s="13">
        <v>39789.476199579432</v>
      </c>
      <c r="K57" s="13">
        <v>36499.8925834865</v>
      </c>
      <c r="L57" s="13">
        <v>23495.844217525526</v>
      </c>
      <c r="M57" s="11">
        <v>20148.792409430705</v>
      </c>
      <c r="N57" s="11">
        <v>19522.958382647761</v>
      </c>
      <c r="O57" s="11">
        <v>16543.052642093695</v>
      </c>
      <c r="P57" s="11">
        <v>12951.665668340782</v>
      </c>
      <c r="Q57" s="11">
        <v>18679.255966705361</v>
      </c>
      <c r="R57" s="11">
        <v>16164.47786485914</v>
      </c>
      <c r="S57" s="11">
        <v>14949.860224154292</v>
      </c>
      <c r="T57" s="11">
        <v>9599.0853279646071</v>
      </c>
    </row>
    <row r="58" spans="1:20">
      <c r="A58" s="10" t="s">
        <v>48</v>
      </c>
      <c r="B58" s="13">
        <f>'2023-2005 PLN EUR USD_PL'!B61</f>
        <v>18995.009274799046</v>
      </c>
      <c r="C58" s="13">
        <f>C17/C43</f>
        <v>35673.271761619348</v>
      </c>
      <c r="D58" s="13">
        <f>D17/D43</f>
        <v>53688.913162206438</v>
      </c>
      <c r="E58" s="13">
        <v>29239.86410978499</v>
      </c>
      <c r="F58" s="13">
        <v>13097.773025245246</v>
      </c>
      <c r="G58" s="13">
        <v>24447.959877194218</v>
      </c>
      <c r="H58" s="13">
        <v>36216.458171366648</v>
      </c>
      <c r="I58" s="13">
        <v>31511.529583838015</v>
      </c>
      <c r="J58" s="13">
        <v>32776.715733129422</v>
      </c>
      <c r="K58" s="13">
        <v>24707.469028238607</v>
      </c>
      <c r="L58" s="13">
        <v>16953.455236285918</v>
      </c>
      <c r="M58" s="11">
        <v>29420.883649607051</v>
      </c>
      <c r="N58" s="11">
        <v>23071.664935629571</v>
      </c>
      <c r="O58" s="11">
        <v>17801.668165018476</v>
      </c>
      <c r="P58" s="11">
        <v>17644.104501681795</v>
      </c>
      <c r="Q58" s="11">
        <v>46440.078140483005</v>
      </c>
      <c r="R58" s="11">
        <v>16376.826943444185</v>
      </c>
      <c r="S58" s="11">
        <v>15647.713574927548</v>
      </c>
      <c r="T58" s="11">
        <v>10309.447468496011</v>
      </c>
    </row>
    <row r="59" spans="1:20">
      <c r="A59" s="10" t="s">
        <v>27</v>
      </c>
      <c r="B59" s="13">
        <f>'2023-2005 PLN EUR USD_PL'!B62</f>
        <v>8133349</v>
      </c>
      <c r="C59" s="13">
        <v>8133349</v>
      </c>
      <c r="D59" s="13">
        <v>8133349</v>
      </c>
      <c r="E59" s="13">
        <v>8133349</v>
      </c>
      <c r="F59" s="13">
        <v>8133349</v>
      </c>
      <c r="G59" s="13">
        <v>8133349</v>
      </c>
      <c r="H59" s="13">
        <v>8133349</v>
      </c>
      <c r="I59" s="13">
        <v>8133349</v>
      </c>
      <c r="J59" s="13">
        <v>8133349</v>
      </c>
      <c r="K59" s="13">
        <v>8125590</v>
      </c>
      <c r="L59" s="13">
        <v>8051637</v>
      </c>
      <c r="M59" s="11">
        <v>8051637</v>
      </c>
      <c r="N59" s="11">
        <v>8051637</v>
      </c>
      <c r="O59" s="11">
        <v>8051637</v>
      </c>
      <c r="P59" s="11">
        <v>7960596</v>
      </c>
      <c r="Q59" s="11">
        <v>7960596</v>
      </c>
      <c r="R59" s="11">
        <v>7960596</v>
      </c>
      <c r="S59" s="11">
        <v>7518770</v>
      </c>
      <c r="T59" s="11">
        <v>6955095</v>
      </c>
    </row>
    <row r="60" spans="1:20">
      <c r="A60" s="10" t="s">
        <v>28</v>
      </c>
      <c r="B60" s="16">
        <f>'2023-2005 PLN EUR USD_PL'!B63</f>
        <v>0.88331419485911133</v>
      </c>
      <c r="C60" s="16">
        <f>C19/C43</f>
        <v>0.85318772262867137</v>
      </c>
      <c r="D60" s="16">
        <f>D19/D43</f>
        <v>0.65537957400327684</v>
      </c>
      <c r="E60" s="16">
        <v>0.33525546466407402</v>
      </c>
      <c r="F60" s="16">
        <v>0.3533818644427168</v>
      </c>
      <c r="G60" s="16">
        <v>0.3533818644427168</v>
      </c>
      <c r="H60" s="16">
        <v>0.3533818644427168</v>
      </c>
      <c r="I60" s="16">
        <v>0</v>
      </c>
      <c r="J60" s="16">
        <v>0</v>
      </c>
      <c r="K60" s="16">
        <v>0.35192267085845674</v>
      </c>
      <c r="L60" s="16">
        <v>0.36168981481481483</v>
      </c>
      <c r="M60" s="15">
        <v>0.36690964238540191</v>
      </c>
      <c r="N60" s="15">
        <v>0</v>
      </c>
      <c r="O60" s="15">
        <v>0</v>
      </c>
      <c r="P60" s="15">
        <v>0</v>
      </c>
      <c r="Q60" s="15">
        <v>0</v>
      </c>
      <c r="R60" s="15">
        <v>0</v>
      </c>
      <c r="S60" s="15">
        <v>0</v>
      </c>
      <c r="T60" s="15">
        <v>0</v>
      </c>
    </row>
    <row r="61" spans="1:20" s="8" customFormat="1" ht="46.2" customHeight="1">
      <c r="A61" s="39"/>
      <c r="B61" s="43"/>
      <c r="C61" s="40"/>
      <c r="D61" s="41"/>
      <c r="E61" s="42"/>
      <c r="F61" s="40"/>
      <c r="G61" s="65" t="s">
        <v>56</v>
      </c>
      <c r="H61" s="65"/>
      <c r="I61" s="65"/>
      <c r="J61" s="65"/>
      <c r="K61" s="65"/>
      <c r="L61" s="65"/>
      <c r="M61" s="65"/>
      <c r="N61" s="65"/>
      <c r="O61" s="65"/>
      <c r="P61" s="65"/>
      <c r="Q61" s="18"/>
      <c r="R61" s="18"/>
      <c r="S61" s="18"/>
      <c r="T61" s="18"/>
    </row>
    <row r="62" spans="1:20" s="8" customFormat="1">
      <c r="A62" s="17"/>
      <c r="B62" s="17"/>
      <c r="C62" s="17"/>
      <c r="D62" s="31"/>
      <c r="E62" s="19"/>
      <c r="F62" s="17"/>
      <c r="G62" s="17"/>
      <c r="H62" s="17"/>
      <c r="I62" s="17"/>
      <c r="J62" s="17"/>
      <c r="M62" s="17"/>
      <c r="N62" s="17"/>
      <c r="O62" s="17"/>
      <c r="P62" s="17"/>
      <c r="Q62" s="17"/>
      <c r="R62" s="17"/>
      <c r="S62" s="17"/>
      <c r="T62" s="17"/>
    </row>
    <row r="63" spans="1:20" ht="43.2">
      <c r="A63" s="24" t="s">
        <v>41</v>
      </c>
      <c r="B63" s="26">
        <f>B4</f>
        <v>2023</v>
      </c>
      <c r="C63" s="26">
        <v>2022</v>
      </c>
      <c r="D63" s="26">
        <v>2021</v>
      </c>
      <c r="E63" s="26">
        <v>2020</v>
      </c>
      <c r="F63" s="26">
        <v>2019</v>
      </c>
      <c r="G63" s="26">
        <f>G22</f>
        <v>2018</v>
      </c>
      <c r="H63" s="26">
        <v>2017</v>
      </c>
      <c r="I63" s="26">
        <v>2016</v>
      </c>
      <c r="J63" s="26">
        <v>2015</v>
      </c>
      <c r="K63" s="26">
        <v>2014</v>
      </c>
      <c r="L63" s="26">
        <v>2013</v>
      </c>
      <c r="M63" s="26">
        <v>2012</v>
      </c>
      <c r="N63" s="26">
        <v>2011</v>
      </c>
      <c r="O63" s="26">
        <v>2010</v>
      </c>
      <c r="P63" s="26">
        <v>2009</v>
      </c>
      <c r="Q63" s="26">
        <v>2008</v>
      </c>
      <c r="R63" s="26">
        <v>2007</v>
      </c>
      <c r="S63" s="26">
        <v>2006</v>
      </c>
      <c r="T63" s="26">
        <v>2005</v>
      </c>
    </row>
    <row r="64" spans="1:20" ht="43.2">
      <c r="A64" s="10" t="s">
        <v>60</v>
      </c>
      <c r="B64" s="13">
        <f>B23/B43</f>
        <v>289787.34210758767</v>
      </c>
      <c r="C64" s="13">
        <f>C23/C43</f>
        <v>258222.8099737645</v>
      </c>
      <c r="D64" s="13">
        <f>D23/D43</f>
        <v>233194.53850354993</v>
      </c>
      <c r="E64" s="20">
        <v>223369.76442716017</v>
      </c>
      <c r="F64" s="13">
        <v>221232.50732251615</v>
      </c>
      <c r="G64" s="13">
        <v>226417.30530361622</v>
      </c>
      <c r="H64" s="13">
        <v>177990.67071877871</v>
      </c>
      <c r="I64" s="13">
        <v>171221.29030783646</v>
      </c>
      <c r="J64" s="13">
        <v>179113.93614987575</v>
      </c>
      <c r="K64" s="13">
        <v>173018.16532594943</v>
      </c>
      <c r="L64" s="13">
        <v>151434.81358347184</v>
      </c>
      <c r="M64" s="11">
        <v>159780.28560475368</v>
      </c>
      <c r="N64" s="11">
        <v>137115.77015047945</v>
      </c>
      <c r="O64" s="11">
        <v>139709.56947357906</v>
      </c>
      <c r="P64" s="11">
        <v>114157.48974796111</v>
      </c>
      <c r="Q64" s="11">
        <v>174224.6822003907</v>
      </c>
      <c r="R64" s="11">
        <v>140416.75492480406</v>
      </c>
      <c r="S64" s="11">
        <v>118439.63991690391</v>
      </c>
      <c r="T64" s="11">
        <v>105690.10513757364</v>
      </c>
    </row>
    <row r="65" spans="1:20">
      <c r="A65" s="10" t="s">
        <v>18</v>
      </c>
      <c r="B65" s="13">
        <f>B24/B43</f>
        <v>14865.294585283984</v>
      </c>
      <c r="C65" s="13">
        <f>C24/C43</f>
        <v>2187.9999146812279</v>
      </c>
      <c r="D65" s="13">
        <f>D24/D43</f>
        <v>14722.009830693609</v>
      </c>
      <c r="E65" s="20">
        <v>14421.572571632918</v>
      </c>
      <c r="F65" s="13">
        <v>7791.8545725045333</v>
      </c>
      <c r="G65" s="13">
        <v>20949.401204621623</v>
      </c>
      <c r="H65" s="13">
        <v>9549.0847409710932</v>
      </c>
      <c r="I65" s="13">
        <v>18016.317389217726</v>
      </c>
      <c r="J65" s="13">
        <v>19923.771745364174</v>
      </c>
      <c r="K65" s="13">
        <v>17307.903468359869</v>
      </c>
      <c r="L65" s="13">
        <v>12183.566848729517</v>
      </c>
      <c r="M65" s="11">
        <v>14949.204523672608</v>
      </c>
      <c r="N65" s="11">
        <v>12982.295113644597</v>
      </c>
      <c r="O65" s="11">
        <v>18784.087503745879</v>
      </c>
      <c r="P65" s="11">
        <v>13650.877758835184</v>
      </c>
      <c r="Q65" s="11">
        <v>10035.955946887121</v>
      </c>
      <c r="R65" s="11">
        <v>9087.587375556026</v>
      </c>
      <c r="S65" s="11">
        <v>10682.72165371496</v>
      </c>
      <c r="T65" s="11">
        <v>8591.2062237466762</v>
      </c>
    </row>
    <row r="66" spans="1:20">
      <c r="A66" s="10" t="s">
        <v>29</v>
      </c>
      <c r="B66" s="13">
        <f>B25/B43</f>
        <v>24642.036922533342</v>
      </c>
      <c r="C66" s="13">
        <f>C25/C43</f>
        <v>18269.095407717083</v>
      </c>
      <c r="D66" s="13">
        <f>D25/D43</f>
        <v>20393.883123975967</v>
      </c>
      <c r="E66" s="20">
        <v>20982.07500782263</v>
      </c>
      <c r="F66" s="13">
        <v>15667.162583104746</v>
      </c>
      <c r="G66" s="13">
        <v>13376.221612880547</v>
      </c>
      <c r="H66" s="13">
        <v>10423.351473602375</v>
      </c>
      <c r="I66" s="13">
        <v>12922.732362821947</v>
      </c>
      <c r="J66" s="13">
        <v>15943.175301089657</v>
      </c>
      <c r="K66" s="13">
        <v>12826.725228558469</v>
      </c>
      <c r="L66" s="13">
        <v>11529.565423889811</v>
      </c>
      <c r="M66" s="11">
        <v>10450.450450450449</v>
      </c>
      <c r="N66" s="11">
        <v>15142.387865027413</v>
      </c>
      <c r="O66" s="11">
        <v>18646.738587553689</v>
      </c>
      <c r="P66" s="11">
        <v>13146.569598672993</v>
      </c>
      <c r="Q66" s="11">
        <v>12920.642110925512</v>
      </c>
      <c r="R66" s="11">
        <v>7287.1213725905527</v>
      </c>
      <c r="S66" s="11">
        <v>11852.991716037035</v>
      </c>
      <c r="T66" s="11">
        <v>7477.6924415280992</v>
      </c>
    </row>
    <row r="67" spans="1:20">
      <c r="A67" s="10" t="s">
        <v>30</v>
      </c>
      <c r="B67" s="13">
        <f t="shared" ref="B67:D68" si="1">B26/B43</f>
        <v>20352.221535200068</v>
      </c>
      <c r="C67" s="13">
        <f t="shared" si="1"/>
        <v>14377.492907877056</v>
      </c>
      <c r="D67" s="13">
        <f t="shared" si="1"/>
        <v>17050.354997269249</v>
      </c>
      <c r="E67" s="20">
        <v>17882.079477895491</v>
      </c>
      <c r="F67" s="13">
        <v>13396.020270584406</v>
      </c>
      <c r="G67" s="13">
        <v>11635.848039560336</v>
      </c>
      <c r="H67" s="13">
        <v>9267.5571889650619</v>
      </c>
      <c r="I67" s="13">
        <v>10418.447334140823</v>
      </c>
      <c r="J67" s="13">
        <v>13783.932326515007</v>
      </c>
      <c r="K67" s="13">
        <v>9798.5343613491514</v>
      </c>
      <c r="L67" s="13">
        <v>10824.98218950368</v>
      </c>
      <c r="M67" s="11">
        <v>9968.3726279470957</v>
      </c>
      <c r="N67" s="11">
        <v>13330.837419386004</v>
      </c>
      <c r="O67" s="11">
        <v>17098.691439416642</v>
      </c>
      <c r="P67" s="11">
        <v>11830.392111689627</v>
      </c>
      <c r="Q67" s="11">
        <v>11082.35893660995</v>
      </c>
      <c r="R67" s="11">
        <v>6837.2696462613849</v>
      </c>
      <c r="S67" s="11">
        <v>10890.461901464441</v>
      </c>
      <c r="T67" s="11">
        <v>7229.88591454776</v>
      </c>
    </row>
    <row r="68" spans="1:20">
      <c r="A68" s="10" t="s">
        <v>21</v>
      </c>
      <c r="B68" s="13">
        <f t="shared" si="1"/>
        <v>406807.49770009203</v>
      </c>
      <c r="C68" s="13">
        <f t="shared" si="1"/>
        <v>353267.87351542676</v>
      </c>
      <c r="D68" s="13">
        <f t="shared" si="1"/>
        <v>329624.51624124887</v>
      </c>
      <c r="E68" s="20">
        <v>313768.09395856812</v>
      </c>
      <c r="F68" s="13">
        <v>327590.70095103909</v>
      </c>
      <c r="G68" s="13">
        <v>310441.86046511628</v>
      </c>
      <c r="H68" s="13">
        <v>299025.6299599607</v>
      </c>
      <c r="I68" s="13">
        <v>262713.60759493668</v>
      </c>
      <c r="J68" s="13">
        <v>262186.55403027101</v>
      </c>
      <c r="K68" s="13">
        <v>244448.067944537</v>
      </c>
      <c r="L68" s="13">
        <v>243442.08140432101</v>
      </c>
      <c r="M68" s="11">
        <v>259441.80813071769</v>
      </c>
      <c r="N68" s="11">
        <v>215827.06937149065</v>
      </c>
      <c r="O68" s="11">
        <v>222425.8263262884</v>
      </c>
      <c r="P68" s="11">
        <v>187963.58502507181</v>
      </c>
      <c r="Q68" s="11">
        <v>175563.22500239671</v>
      </c>
      <c r="R68" s="11">
        <v>141349.5254048018</v>
      </c>
      <c r="S68" s="11">
        <v>111514.93004802673</v>
      </c>
      <c r="T68" s="11">
        <v>85027.203482045705</v>
      </c>
    </row>
    <row r="69" spans="1:20" ht="28.8">
      <c r="A69" s="10" t="s">
        <v>22</v>
      </c>
      <c r="B69" s="13">
        <f>B28/B44</f>
        <v>147925.25298988042</v>
      </c>
      <c r="C69" s="13">
        <f>C28/C44</f>
        <v>128517.02594938059</v>
      </c>
      <c r="D69" s="13">
        <f>D28/D44</f>
        <v>108271.07883636995</v>
      </c>
      <c r="E69" s="20">
        <v>108030.46719251106</v>
      </c>
      <c r="F69" s="13">
        <v>120583.53880474347</v>
      </c>
      <c r="G69" s="13">
        <v>116444.18604651163</v>
      </c>
      <c r="H69" s="13">
        <v>107943.60929295837</v>
      </c>
      <c r="I69" s="13">
        <v>88269.21338155515</v>
      </c>
      <c r="J69" s="13">
        <v>90438.343306347539</v>
      </c>
      <c r="K69" s="13">
        <v>85592.755085282595</v>
      </c>
      <c r="L69" s="13">
        <v>84046.344521604944</v>
      </c>
      <c r="M69" s="11">
        <v>105489.94667579865</v>
      </c>
      <c r="N69" s="11">
        <v>77786.632856366588</v>
      </c>
      <c r="O69" s="11">
        <v>81222.382142766961</v>
      </c>
      <c r="P69" s="11">
        <v>67687.308310208842</v>
      </c>
      <c r="Q69" s="11">
        <v>66085.706068449814</v>
      </c>
      <c r="R69" s="11">
        <v>67383.026242322725</v>
      </c>
      <c r="S69" s="11">
        <v>49213.040300689077</v>
      </c>
      <c r="T69" s="11">
        <v>44150.992279392718</v>
      </c>
    </row>
    <row r="70" spans="1:20">
      <c r="A70" s="10" t="s">
        <v>23</v>
      </c>
      <c r="B70" s="13">
        <f>B29/B44</f>
        <v>23963.201471941124</v>
      </c>
      <c r="C70" s="13">
        <f>C29/C44</f>
        <v>25012.686837672445</v>
      </c>
      <c r="D70" s="13">
        <f>D29/D44</f>
        <v>18973.779188589815</v>
      </c>
      <c r="E70" s="20">
        <v>20824.954494235939</v>
      </c>
      <c r="F70" s="13">
        <v>28401.080192556066</v>
      </c>
      <c r="G70" s="13">
        <v>35428.604651162794</v>
      </c>
      <c r="H70" s="13">
        <v>37105.18113596586</v>
      </c>
      <c r="I70" s="13">
        <v>27432.86618444846</v>
      </c>
      <c r="J70" s="13">
        <v>23749.618678868945</v>
      </c>
      <c r="K70" s="13">
        <v>24398.329540388993</v>
      </c>
      <c r="L70" s="13">
        <v>20326.485339506173</v>
      </c>
      <c r="M70" s="11">
        <v>20510.004402915711</v>
      </c>
      <c r="N70" s="11">
        <v>17075.258105415684</v>
      </c>
      <c r="O70" s="11">
        <v>21459.232886397494</v>
      </c>
      <c r="P70" s="11">
        <v>20216.639890949806</v>
      </c>
      <c r="Q70" s="11">
        <v>21428.194803949766</v>
      </c>
      <c r="R70" s="11">
        <v>21819.374651032944</v>
      </c>
      <c r="S70" s="11">
        <v>13547.713510127376</v>
      </c>
      <c r="T70" s="11">
        <v>14728.483341105757</v>
      </c>
    </row>
    <row r="71" spans="1:20">
      <c r="A71" s="10" t="s">
        <v>24</v>
      </c>
      <c r="B71" s="13">
        <f>B30/B44</f>
        <v>59596.596136154556</v>
      </c>
      <c r="C71" s="13">
        <f>C30/C44</f>
        <v>44199.663105823158</v>
      </c>
      <c r="D71" s="13">
        <f>D30/D44</f>
        <v>40453.537417924075</v>
      </c>
      <c r="E71" s="20">
        <v>35826.254658923463</v>
      </c>
      <c r="F71" s="13">
        <v>37793.119643066813</v>
      </c>
      <c r="G71" s="13">
        <v>36532.325581395351</v>
      </c>
      <c r="H71" s="13">
        <v>37203.960775851738</v>
      </c>
      <c r="I71" s="13">
        <v>28661.844484629291</v>
      </c>
      <c r="J71" s="13">
        <v>30865.892291446675</v>
      </c>
      <c r="K71" s="13">
        <v>28071.229148581755</v>
      </c>
      <c r="L71" s="13">
        <v>37882.426697530864</v>
      </c>
      <c r="M71" s="11">
        <v>58228.560246563284</v>
      </c>
      <c r="N71" s="11">
        <v>37711.012497735916</v>
      </c>
      <c r="O71" s="11">
        <v>37556.245738959165</v>
      </c>
      <c r="P71" s="11">
        <v>26902.536390633366</v>
      </c>
      <c r="Q71" s="11">
        <v>22200.172562553929</v>
      </c>
      <c r="R71" s="11">
        <v>30624.511446119486</v>
      </c>
      <c r="S71" s="11">
        <v>24835.821674671122</v>
      </c>
      <c r="T71" s="11">
        <v>19405.150525933987</v>
      </c>
    </row>
    <row r="72" spans="1:20">
      <c r="A72" s="10" t="s">
        <v>31</v>
      </c>
      <c r="B72" s="13">
        <f>B31/B44</f>
        <v>258882.24471021161</v>
      </c>
      <c r="C72" s="13">
        <f>C31/C44</f>
        <v>224750.8475660462</v>
      </c>
      <c r="D72" s="13">
        <f>D31/D44</f>
        <v>221353.4374048789</v>
      </c>
      <c r="E72" s="20">
        <v>205737.62676605704</v>
      </c>
      <c r="F72" s="13">
        <v>207007.16214629565</v>
      </c>
      <c r="G72" s="13">
        <v>193997.67441860467</v>
      </c>
      <c r="H72" s="13">
        <v>191082.02066700233</v>
      </c>
      <c r="I72" s="13">
        <v>174444.39421338154</v>
      </c>
      <c r="J72" s="13">
        <v>171748.21072392352</v>
      </c>
      <c r="K72" s="13">
        <v>158855.31285925439</v>
      </c>
      <c r="L72" s="13">
        <v>159395.73688271607</v>
      </c>
      <c r="M72" s="11">
        <v>153951.86145491904</v>
      </c>
      <c r="N72" s="11">
        <v>138040.43651512405</v>
      </c>
      <c r="O72" s="11">
        <v>141203.44418352144</v>
      </c>
      <c r="P72" s="11">
        <v>120276.27671486295</v>
      </c>
      <c r="Q72" s="11">
        <v>109477.51893394689</v>
      </c>
      <c r="R72" s="11">
        <v>73966.499162479071</v>
      </c>
      <c r="S72" s="11">
        <v>62301.889747337649</v>
      </c>
      <c r="T72" s="11">
        <v>40876.211202652987</v>
      </c>
    </row>
    <row r="73" spans="1:20">
      <c r="A73" s="10" t="s">
        <v>26</v>
      </c>
      <c r="B73" s="13">
        <f>B32/B44</f>
        <v>1870.5151793928244</v>
      </c>
      <c r="C73" s="13">
        <f>C32/C44</f>
        <v>1734.152114117572</v>
      </c>
      <c r="D73" s="13">
        <f>D32/D44</f>
        <v>1768.274122711658</v>
      </c>
      <c r="E73" s="20">
        <v>1762.3732339429662</v>
      </c>
      <c r="F73" s="13">
        <v>1909.8274040154986</v>
      </c>
      <c r="G73" s="13">
        <v>1891.3953488372094</v>
      </c>
      <c r="H73" s="13">
        <v>1949.9388621160901</v>
      </c>
      <c r="I73" s="13">
        <v>1838.3815551537068</v>
      </c>
      <c r="J73" s="13">
        <v>1908.4829285462865</v>
      </c>
      <c r="K73" s="13">
        <v>1906.2478004833072</v>
      </c>
      <c r="L73" s="13">
        <v>1941.3097993827162</v>
      </c>
      <c r="M73" s="11">
        <v>1969.3263538965805</v>
      </c>
      <c r="N73" s="11">
        <v>1822.8128962144538</v>
      </c>
      <c r="O73" s="11">
        <v>2032.9267984748628</v>
      </c>
      <c r="P73" s="11">
        <v>1937.5882381578306</v>
      </c>
      <c r="Q73" s="11">
        <v>1907.7749017352126</v>
      </c>
      <c r="R73" s="11">
        <v>2222.2222222222222</v>
      </c>
      <c r="S73" s="11">
        <v>1962.5704740029234</v>
      </c>
      <c r="T73" s="11">
        <v>1801.9068345510132</v>
      </c>
    </row>
    <row r="74" spans="1:20">
      <c r="A74" s="10" t="s">
        <v>47</v>
      </c>
      <c r="B74" s="7">
        <f>B33/B43</f>
        <v>12409.90195212437</v>
      </c>
      <c r="C74" s="7">
        <f>C33/C43</f>
        <v>11217.0722863298</v>
      </c>
      <c r="D74" s="7">
        <f>D33/D43</f>
        <v>10644.456581103221</v>
      </c>
      <c r="E74" s="13">
        <v>9604.8455589826117</v>
      </c>
      <c r="F74" s="7">
        <v>10372.867171881539</v>
      </c>
      <c r="G74" s="13">
        <v>10179.755794604984</v>
      </c>
      <c r="H74" s="13">
        <v>8964.5911371828406</v>
      </c>
      <c r="I74" s="13">
        <v>8067.5091985282352</v>
      </c>
      <c r="J74" s="13">
        <v>7528.1972854138785</v>
      </c>
      <c r="K74" s="13">
        <v>7050.3425393263788</v>
      </c>
      <c r="L74" s="13">
        <v>6852.7665637615764</v>
      </c>
      <c r="M74" s="11">
        <v>5363.9543799118264</v>
      </c>
      <c r="N74" s="11">
        <v>4538.0546363614403</v>
      </c>
      <c r="O74" s="11">
        <v>4641.394466087303</v>
      </c>
      <c r="P74" s="11">
        <v>4450.5367921485504</v>
      </c>
      <c r="Q74" s="11">
        <v>4780.7253475269672</v>
      </c>
      <c r="R74" s="11">
        <v>4129.1569582715529</v>
      </c>
      <c r="S74" s="11">
        <v>2965.0432151009209</v>
      </c>
      <c r="T74" s="11">
        <v>2633.6589366937587</v>
      </c>
    </row>
    <row r="75" spans="1:20">
      <c r="A75" s="10" t="s">
        <v>45</v>
      </c>
      <c r="B75" s="7">
        <f>B34/B43</f>
        <v>27275.196537408352</v>
      </c>
      <c r="C75" s="7">
        <f>C34/C43</f>
        <v>13405.072201011028</v>
      </c>
      <c r="D75" s="7">
        <f>D34/D43</f>
        <v>25366.466411796828</v>
      </c>
      <c r="E75" s="13">
        <v>24026.41813061553</v>
      </c>
      <c r="F75" s="7">
        <v>18164.721744386072</v>
      </c>
      <c r="G75" s="13">
        <v>31129.156999226609</v>
      </c>
      <c r="H75" s="13">
        <v>18513.675878153932</v>
      </c>
      <c r="I75" s="13">
        <v>26083.82658774596</v>
      </c>
      <c r="J75" s="13">
        <v>27451.969030778055</v>
      </c>
      <c r="K75" s="13">
        <v>24358.246007686248</v>
      </c>
      <c r="L75" s="13">
        <v>19036.333412491094</v>
      </c>
      <c r="M75" s="11">
        <v>20313.158903584434</v>
      </c>
      <c r="N75" s="11">
        <v>17520.349750006037</v>
      </c>
      <c r="O75" s="11">
        <v>23425.481969833181</v>
      </c>
      <c r="P75" s="11">
        <v>18101.414550983733</v>
      </c>
      <c r="Q75" s="11">
        <v>14816.681294414089</v>
      </c>
      <c r="R75" s="11">
        <v>13216.744333827579</v>
      </c>
      <c r="S75" s="11">
        <v>13647.764868815881</v>
      </c>
      <c r="T75" s="11">
        <v>11224.865160440435</v>
      </c>
    </row>
    <row r="76" spans="1:20">
      <c r="A76" s="10" t="s">
        <v>48</v>
      </c>
      <c r="B76" s="13">
        <f>B35/B43</f>
        <v>20242.911403586255</v>
      </c>
      <c r="C76" s="13">
        <f>C35/C43</f>
        <v>37575.667086150628</v>
      </c>
      <c r="D76" s="13">
        <f>D35/D43</f>
        <v>53943.200436919709</v>
      </c>
      <c r="E76" s="13">
        <v>25828.304501363375</v>
      </c>
      <c r="F76" s="13">
        <v>12789.762425031382</v>
      </c>
      <c r="G76" s="13">
        <v>16922.590170850031</v>
      </c>
      <c r="H76" s="13">
        <v>25780.149362734704</v>
      </c>
      <c r="I76" s="13">
        <v>25139.977603583426</v>
      </c>
      <c r="J76" s="13">
        <v>29995.937679220035</v>
      </c>
      <c r="K76" s="13">
        <v>22167.187835676603</v>
      </c>
      <c r="L76" s="13">
        <v>22625.02968416053</v>
      </c>
      <c r="M76" s="11">
        <v>36914.174813110978</v>
      </c>
      <c r="N76" s="11">
        <v>18047.631699717396</v>
      </c>
      <c r="O76" s="11">
        <v>12763.959644391169</v>
      </c>
      <c r="P76" s="11">
        <v>7433.7649172925394</v>
      </c>
      <c r="Q76" s="11">
        <v>24523.654483168655</v>
      </c>
      <c r="R76" s="11">
        <v>16702.764244863374</v>
      </c>
      <c r="S76" s="11">
        <v>15296.863378728425</v>
      </c>
      <c r="T76" s="11">
        <v>9907.7871399100241</v>
      </c>
    </row>
    <row r="77" spans="1:20">
      <c r="A77" s="10" t="s">
        <v>27</v>
      </c>
      <c r="B77" s="13">
        <v>8133349</v>
      </c>
      <c r="C77" s="13">
        <v>8133349</v>
      </c>
      <c r="D77" s="13">
        <v>8133349</v>
      </c>
      <c r="E77" s="20">
        <v>8133349</v>
      </c>
      <c r="F77" s="13">
        <v>8133349</v>
      </c>
      <c r="G77" s="13">
        <v>8133349</v>
      </c>
      <c r="H77" s="13">
        <v>8133349</v>
      </c>
      <c r="I77" s="13">
        <v>8133349</v>
      </c>
      <c r="J77" s="13">
        <v>8133349</v>
      </c>
      <c r="K77" s="13">
        <v>8125590</v>
      </c>
      <c r="L77" s="13">
        <v>8051637</v>
      </c>
      <c r="M77" s="11">
        <v>8051637</v>
      </c>
      <c r="N77" s="11">
        <v>8051637</v>
      </c>
      <c r="O77" s="11">
        <v>8051637</v>
      </c>
      <c r="P77" s="11">
        <v>7960596</v>
      </c>
      <c r="Q77" s="11">
        <v>7960596</v>
      </c>
      <c r="R77" s="11">
        <v>7960596</v>
      </c>
      <c r="S77" s="11">
        <v>7518770</v>
      </c>
      <c r="T77" s="11">
        <v>6955095</v>
      </c>
    </row>
    <row r="78" spans="1:20">
      <c r="A78" s="10" t="s">
        <v>28</v>
      </c>
      <c r="B78" s="16">
        <f>B37/B43</f>
        <v>0.88331419485911133</v>
      </c>
      <c r="C78" s="16">
        <f>C37/C43</f>
        <v>0.85318772262867137</v>
      </c>
      <c r="D78" s="16">
        <f>D37/D43</f>
        <v>0.65537957400327684</v>
      </c>
      <c r="E78" s="23">
        <v>0.33525546466407402</v>
      </c>
      <c r="F78" s="16">
        <v>0.35</v>
      </c>
      <c r="G78" s="16">
        <v>0.35</v>
      </c>
      <c r="H78" s="16">
        <v>0.35</v>
      </c>
      <c r="I78" s="16">
        <v>0</v>
      </c>
      <c r="J78" s="16">
        <v>0</v>
      </c>
      <c r="K78" s="16">
        <v>0.35192267085845674</v>
      </c>
      <c r="L78" s="16">
        <v>0.36168981481481483</v>
      </c>
      <c r="M78" s="15">
        <v>0.36690964238540191</v>
      </c>
      <c r="N78" s="15">
        <v>0</v>
      </c>
      <c r="O78" s="15">
        <v>0</v>
      </c>
      <c r="P78" s="15">
        <v>0</v>
      </c>
      <c r="Q78" s="15">
        <v>0</v>
      </c>
      <c r="R78" s="15">
        <v>0</v>
      </c>
      <c r="S78" s="15">
        <v>0</v>
      </c>
      <c r="T78" s="15">
        <v>0</v>
      </c>
    </row>
    <row r="79" spans="1:20" s="8" customFormat="1">
      <c r="A79" s="39"/>
      <c r="B79" s="43"/>
      <c r="C79" s="43"/>
      <c r="D79" s="44"/>
      <c r="E79" s="2"/>
      <c r="F79" s="43"/>
      <c r="G79" s="43"/>
      <c r="H79" s="43"/>
      <c r="I79" s="43"/>
      <c r="J79" s="43"/>
      <c r="M79" s="43"/>
      <c r="N79" s="43"/>
      <c r="O79" s="43"/>
      <c r="P79" s="43"/>
      <c r="Q79" s="43"/>
      <c r="R79" s="43"/>
      <c r="S79" s="43"/>
      <c r="T79" s="43"/>
    </row>
    <row r="80" spans="1:20" s="8" customFormat="1">
      <c r="A80" s="39"/>
      <c r="B80" s="43"/>
      <c r="C80" s="43"/>
      <c r="D80" s="44"/>
      <c r="E80" s="2"/>
      <c r="F80" s="43"/>
      <c r="G80" s="43"/>
      <c r="H80" s="43"/>
      <c r="I80" s="43"/>
      <c r="J80" s="43"/>
      <c r="M80" s="43"/>
      <c r="N80" s="43"/>
      <c r="O80" s="43"/>
      <c r="P80" s="43"/>
      <c r="Q80" s="43"/>
      <c r="R80" s="43"/>
      <c r="S80" s="43"/>
      <c r="T80" s="43"/>
    </row>
    <row r="81" spans="1:20" s="8" customFormat="1">
      <c r="A81" s="39"/>
      <c r="B81" s="43"/>
      <c r="C81" s="43"/>
      <c r="D81" s="44"/>
      <c r="E81" s="2"/>
      <c r="F81" s="43"/>
      <c r="G81" s="43"/>
      <c r="H81" s="43"/>
      <c r="I81" s="43"/>
      <c r="J81" s="43"/>
      <c r="M81" s="43"/>
      <c r="N81" s="43"/>
      <c r="O81" s="43"/>
      <c r="P81" s="43"/>
      <c r="Q81" s="43"/>
      <c r="R81" s="43"/>
      <c r="S81" s="43"/>
      <c r="T81" s="43"/>
    </row>
    <row r="82" spans="1:20" s="8" customFormat="1">
      <c r="A82" s="39"/>
      <c r="B82" s="43"/>
      <c r="C82" s="43"/>
      <c r="D82" s="44"/>
      <c r="E82" s="2"/>
      <c r="F82" s="43"/>
      <c r="G82" s="43"/>
      <c r="H82" s="43"/>
      <c r="I82" s="43"/>
      <c r="J82" s="43"/>
      <c r="M82" s="43"/>
      <c r="N82" s="43"/>
      <c r="O82" s="43"/>
      <c r="P82" s="43"/>
      <c r="Q82" s="43"/>
      <c r="R82" s="43"/>
      <c r="S82" s="43"/>
      <c r="T82" s="43"/>
    </row>
    <row r="83" spans="1:20" s="8" customFormat="1">
      <c r="A83" s="39"/>
      <c r="B83" s="43"/>
      <c r="C83" s="43"/>
      <c r="D83" s="44"/>
      <c r="E83" s="2"/>
      <c r="F83" s="43"/>
      <c r="G83" s="43"/>
      <c r="H83" s="43"/>
      <c r="I83" s="43"/>
      <c r="J83" s="43"/>
      <c r="M83" s="43"/>
      <c r="N83" s="43"/>
      <c r="O83" s="43"/>
      <c r="P83" s="43"/>
      <c r="Q83" s="43"/>
      <c r="R83" s="43"/>
      <c r="S83" s="43"/>
      <c r="T83" s="43"/>
    </row>
    <row r="84" spans="1:20" s="63" customFormat="1" ht="28.8">
      <c r="A84" s="53" t="s">
        <v>34</v>
      </c>
      <c r="B84" s="54">
        <f>'2023-2005 PLN EUR USD_PL'!B91</f>
        <v>4.1822999999999997</v>
      </c>
      <c r="C84" s="53">
        <v>4.4679000000000002</v>
      </c>
      <c r="D84" s="48">
        <v>3.8757250000000005</v>
      </c>
      <c r="E84" s="54">
        <v>3.9045000000000001</v>
      </c>
      <c r="F84" s="48">
        <v>3.84395</v>
      </c>
      <c r="G84" s="48">
        <v>3.6227</v>
      </c>
      <c r="H84" s="57">
        <v>3.7439416666666663</v>
      </c>
      <c r="I84" s="57">
        <v>3.968</v>
      </c>
      <c r="J84" s="57">
        <v>3.7928166666666665</v>
      </c>
      <c r="K84" s="58">
        <v>3.17835</v>
      </c>
      <c r="L84" s="59">
        <v>3.1652999999999998</v>
      </c>
      <c r="M84" s="54">
        <v>3.2311999999999999</v>
      </c>
      <c r="N84" s="54">
        <v>2.9679000000000002</v>
      </c>
      <c r="O84" s="54">
        <v>3.0402</v>
      </c>
      <c r="P84" s="54">
        <v>3.1236000000000002</v>
      </c>
      <c r="Q84" s="54">
        <v>2.4115000000000002</v>
      </c>
      <c r="R84" s="54">
        <v>2.7484000000000002</v>
      </c>
      <c r="S84" s="54">
        <v>3.0897999999999999</v>
      </c>
      <c r="T84" s="54">
        <v>3.2515000000000001</v>
      </c>
    </row>
    <row r="85" spans="1:20" s="63" customFormat="1" ht="28.8">
      <c r="A85" s="53" t="s">
        <v>35</v>
      </c>
      <c r="B85" s="54">
        <f>'2023-2005 PLN EUR USD_PL'!B92</f>
        <v>3.9350000000000001</v>
      </c>
      <c r="C85" s="53">
        <v>4.4017999999999997</v>
      </c>
      <c r="D85" s="48">
        <v>4.0599999999999996</v>
      </c>
      <c r="E85" s="54">
        <v>3.7584</v>
      </c>
      <c r="F85" s="53" t="s">
        <v>59</v>
      </c>
      <c r="G85" s="53">
        <v>3.7597</v>
      </c>
      <c r="H85" s="54">
        <v>3.4813000000000001</v>
      </c>
      <c r="I85" s="54">
        <v>4.1792999999999996</v>
      </c>
      <c r="J85" s="54">
        <v>3.9011</v>
      </c>
      <c r="K85" s="60">
        <v>3.5072000000000001</v>
      </c>
      <c r="L85" s="54">
        <v>3.012</v>
      </c>
      <c r="M85" s="54">
        <v>3.0996000000000001</v>
      </c>
      <c r="N85" s="54">
        <v>3.4174000000000002</v>
      </c>
      <c r="O85" s="54">
        <v>2.9641000000000002</v>
      </c>
      <c r="P85" s="54">
        <v>2.8502999999999998</v>
      </c>
      <c r="Q85" s="54">
        <v>2.9618000000000002</v>
      </c>
      <c r="R85" s="54">
        <v>2.4350000000000001</v>
      </c>
      <c r="S85" s="54">
        <v>2.9104999999999999</v>
      </c>
      <c r="T85" s="54">
        <v>3.2612999999999999</v>
      </c>
    </row>
    <row r="86" spans="1:20" ht="57.6">
      <c r="A86" s="24" t="s">
        <v>36</v>
      </c>
      <c r="B86" s="26">
        <f>'2023-2005 PLN EUR USD_PL'!B93</f>
        <v>2023</v>
      </c>
      <c r="C86" s="26">
        <v>2022</v>
      </c>
      <c r="D86" s="26">
        <v>2021</v>
      </c>
      <c r="E86" s="26">
        <v>2020</v>
      </c>
      <c r="F86" s="26">
        <v>2019</v>
      </c>
      <c r="G86" s="26" t="str">
        <f>G4</f>
        <v>2018*</v>
      </c>
      <c r="H86" s="26" t="str">
        <f>H4</f>
        <v>2017*</v>
      </c>
      <c r="I86" s="26">
        <v>2016</v>
      </c>
      <c r="J86" s="26">
        <v>2015</v>
      </c>
      <c r="K86" s="26">
        <v>2014</v>
      </c>
      <c r="L86" s="26">
        <v>2013</v>
      </c>
      <c r="M86" s="26">
        <v>2012</v>
      </c>
      <c r="N86" s="26">
        <v>2011</v>
      </c>
      <c r="O86" s="26">
        <v>2010</v>
      </c>
      <c r="P86" s="26">
        <v>2009</v>
      </c>
      <c r="Q86" s="26">
        <v>2008</v>
      </c>
      <c r="R86" s="26">
        <v>2007</v>
      </c>
      <c r="S86" s="26">
        <v>2006</v>
      </c>
      <c r="T86" s="26">
        <v>2005</v>
      </c>
    </row>
    <row r="87" spans="1:20">
      <c r="A87" s="10" t="s">
        <v>17</v>
      </c>
      <c r="B87" s="13">
        <f>'2023-2005 PLN EUR USD_PL'!B94</f>
        <v>434172.34536020854</v>
      </c>
      <c r="C87" s="13">
        <f>C5/C84</f>
        <v>416015.35396942636</v>
      </c>
      <c r="D87" s="13">
        <f>D5/D84</f>
        <v>419830.87035328866</v>
      </c>
      <c r="E87" s="13">
        <v>393585.09412216675</v>
      </c>
      <c r="F87" s="13">
        <v>373944.25005528168</v>
      </c>
      <c r="G87" s="13">
        <v>378065.80727082008</v>
      </c>
      <c r="H87" s="13">
        <v>300514.83173927659</v>
      </c>
      <c r="I87" s="13">
        <v>280446.82459677418</v>
      </c>
      <c r="J87" s="13">
        <v>298348.19329522038</v>
      </c>
      <c r="K87" s="13">
        <v>326694.98324602388</v>
      </c>
      <c r="L87" s="13">
        <v>296646.76333996782</v>
      </c>
      <c r="M87" s="11">
        <v>273544.19410745235</v>
      </c>
      <c r="N87" s="11">
        <v>264716.80312678998</v>
      </c>
      <c r="O87" s="11">
        <v>250431.22163015592</v>
      </c>
      <c r="P87" s="11">
        <v>233513.57408118836</v>
      </c>
      <c r="Q87" s="11">
        <v>290675.92784573912</v>
      </c>
      <c r="R87" s="11">
        <v>211413.18585358752</v>
      </c>
      <c r="S87" s="11">
        <v>159087.96685869637</v>
      </c>
      <c r="T87" s="11">
        <v>136549.2849454098</v>
      </c>
    </row>
    <row r="88" spans="1:20">
      <c r="A88" s="10" t="s">
        <v>18</v>
      </c>
      <c r="B88" s="13">
        <f>'2023-2005 PLN EUR USD_PL'!B95</f>
        <v>23016.282906534685</v>
      </c>
      <c r="C88" s="13">
        <f>C6/C84</f>
        <v>33036.997247028805</v>
      </c>
      <c r="D88" s="13">
        <f>D6/D84</f>
        <v>48307.606963858365</v>
      </c>
      <c r="E88" s="13">
        <v>49061.595594826482</v>
      </c>
      <c r="F88" s="13">
        <v>37300.953446324747</v>
      </c>
      <c r="G88" s="13">
        <v>24165.125458911862</v>
      </c>
      <c r="H88" s="13">
        <v>15588.918096569349</v>
      </c>
      <c r="I88" s="13">
        <v>29458.921370967742</v>
      </c>
      <c r="J88" s="13">
        <v>29800.544010827485</v>
      </c>
      <c r="K88" s="13">
        <v>31000.047194298928</v>
      </c>
      <c r="L88" s="13">
        <v>10882.380816984172</v>
      </c>
      <c r="M88" s="11">
        <v>9521.8494676900227</v>
      </c>
      <c r="N88" s="11">
        <v>13067.488796792344</v>
      </c>
      <c r="O88" s="11">
        <v>8163.6076573909613</v>
      </c>
      <c r="P88" s="11">
        <v>4601.4214368036883</v>
      </c>
      <c r="Q88" s="11">
        <v>19041.675305826247</v>
      </c>
      <c r="R88" s="11">
        <v>16011.497598602822</v>
      </c>
      <c r="S88" s="11">
        <v>14742.37814745291</v>
      </c>
      <c r="T88" s="11">
        <v>8413.3476856835314</v>
      </c>
    </row>
    <row r="89" spans="1:20" ht="28.8">
      <c r="A89" s="10" t="s">
        <v>19</v>
      </c>
      <c r="B89" s="13">
        <f>'2023-2005 PLN EUR USD_PL'!B96</f>
        <v>36418.956076799848</v>
      </c>
      <c r="C89" s="13">
        <f>C7/C84</f>
        <v>34326.417332527584</v>
      </c>
      <c r="D89" s="13">
        <f>D7/D84</f>
        <v>44969.650839520342</v>
      </c>
      <c r="E89" s="13">
        <v>42067.87040594186</v>
      </c>
      <c r="F89" s="13">
        <v>37037.162293994457</v>
      </c>
      <c r="G89" s="13">
        <v>17246.804869296382</v>
      </c>
      <c r="H89" s="13">
        <v>23277.339167944661</v>
      </c>
      <c r="I89" s="13">
        <v>26405.493951612905</v>
      </c>
      <c r="J89" s="13">
        <v>28508.891808638262</v>
      </c>
      <c r="K89" s="13">
        <v>29127.377412808532</v>
      </c>
      <c r="L89" s="13">
        <v>11602.059836350425</v>
      </c>
      <c r="M89" s="11">
        <v>12297.907897994553</v>
      </c>
      <c r="N89" s="11">
        <v>13398.025539944067</v>
      </c>
      <c r="O89" s="11">
        <v>8216.2357739622385</v>
      </c>
      <c r="P89" s="11">
        <v>5911.4483288513247</v>
      </c>
      <c r="Q89" s="11">
        <v>101397.88513373418</v>
      </c>
      <c r="R89" s="11">
        <v>16561.999708921554</v>
      </c>
      <c r="S89" s="11">
        <v>17661.984594472135</v>
      </c>
      <c r="T89" s="11">
        <v>7471.6284791634625</v>
      </c>
    </row>
    <row r="90" spans="1:20" ht="28.8">
      <c r="A90" s="10" t="s">
        <v>20</v>
      </c>
      <c r="B90" s="13">
        <f>'2023-2005 PLN EUR USD_PL'!B97</f>
        <v>24055.663151854245</v>
      </c>
      <c r="C90" s="13">
        <f>C8/C84</f>
        <v>24138.409543633472</v>
      </c>
      <c r="D90" s="13">
        <f>D8/D84</f>
        <v>31745.802398260967</v>
      </c>
      <c r="E90" s="13">
        <v>30895.377128953769</v>
      </c>
      <c r="F90" s="13">
        <v>27275.588912446834</v>
      </c>
      <c r="G90" s="13">
        <v>8451.1552157230799</v>
      </c>
      <c r="H90" s="13">
        <v>17261.486891043976</v>
      </c>
      <c r="I90" s="13">
        <v>18405.745967741936</v>
      </c>
      <c r="J90" s="13">
        <v>21000.487764150654</v>
      </c>
      <c r="K90" s="13">
        <v>21361.398209762927</v>
      </c>
      <c r="L90" s="13">
        <v>7922.4718036205104</v>
      </c>
      <c r="M90" s="11">
        <v>12583.560287199802</v>
      </c>
      <c r="N90" s="11">
        <v>12216.381953569864</v>
      </c>
      <c r="O90" s="11">
        <v>14379.646075916058</v>
      </c>
      <c r="P90" s="11">
        <v>10342.55346395185</v>
      </c>
      <c r="Q90" s="11">
        <v>82573.501969728371</v>
      </c>
      <c r="R90" s="11">
        <v>15561.781400087322</v>
      </c>
      <c r="S90" s="11">
        <v>17075.538869829765</v>
      </c>
      <c r="T90" s="11">
        <v>8627.4027371982156</v>
      </c>
    </row>
    <row r="91" spans="1:20">
      <c r="A91" s="10" t="s">
        <v>21</v>
      </c>
      <c r="B91" s="13">
        <f>'2023-2005 PLN EUR USD_PL'!B98</f>
        <v>575316.1372299873</v>
      </c>
      <c r="C91" s="13">
        <f>C9/C85</f>
        <v>516148.39383888413</v>
      </c>
      <c r="D91" s="13">
        <f>D9/D85</f>
        <v>519765.51724137936</v>
      </c>
      <c r="E91" s="13">
        <v>533088.01617709664</v>
      </c>
      <c r="F91" s="13">
        <v>485217.63172446482</v>
      </c>
      <c r="G91" s="13">
        <v>443105.83291220042</v>
      </c>
      <c r="H91" s="13">
        <v>433301.35294286616</v>
      </c>
      <c r="I91" s="13">
        <v>345721.77158854355</v>
      </c>
      <c r="J91" s="13">
        <v>334476.9424008613</v>
      </c>
      <c r="K91" s="13">
        <v>346873.57436131383</v>
      </c>
      <c r="L91" s="13">
        <v>379250</v>
      </c>
      <c r="M91" s="11">
        <v>369964.83417215123</v>
      </c>
      <c r="N91" s="11">
        <v>299196.46514894365</v>
      </c>
      <c r="O91" s="11">
        <v>326610.10087378969</v>
      </c>
      <c r="P91" s="11">
        <v>314039.22394133953</v>
      </c>
      <c r="Q91" s="11">
        <v>309017.15173205483</v>
      </c>
      <c r="R91" s="11">
        <v>229358.93223819303</v>
      </c>
      <c r="S91" s="11">
        <v>158584.09208039855</v>
      </c>
      <c r="T91" s="11">
        <v>106352.37481985711</v>
      </c>
    </row>
    <row r="92" spans="1:20" ht="28.8">
      <c r="A92" s="10" t="s">
        <v>22</v>
      </c>
      <c r="B92" s="13">
        <f>'2023-2005 PLN EUR USD_PL'!B99</f>
        <v>239815.24777636596</v>
      </c>
      <c r="C92" s="13">
        <f>C10/C85</f>
        <v>225428.68826389205</v>
      </c>
      <c r="D92" s="13">
        <f>D10/D85</f>
        <v>224848.76847290643</v>
      </c>
      <c r="E92" s="13">
        <v>240796.88165176671</v>
      </c>
      <c r="F92" s="13">
        <v>229600.81101719462</v>
      </c>
      <c r="G92" s="13">
        <v>210079.79360055324</v>
      </c>
      <c r="H92" s="13">
        <v>188797.86286731967</v>
      </c>
      <c r="I92" s="13">
        <v>139451.82207546721</v>
      </c>
      <c r="J92" s="13">
        <v>134384.40439875933</v>
      </c>
      <c r="K92" s="13">
        <v>147086.56478102188</v>
      </c>
      <c r="L92" s="13">
        <v>167526.5604249668</v>
      </c>
      <c r="M92" s="11">
        <v>168344.6251129178</v>
      </c>
      <c r="N92" s="11">
        <v>120741.79200561829</v>
      </c>
      <c r="O92" s="11">
        <v>129521.94595324043</v>
      </c>
      <c r="P92" s="11">
        <v>119562.85303301408</v>
      </c>
      <c r="Q92" s="11">
        <v>128662.6375852522</v>
      </c>
      <c r="R92" s="11">
        <v>105835.318275154</v>
      </c>
      <c r="S92" s="11">
        <v>70288.953788008934</v>
      </c>
      <c r="T92" s="11">
        <v>56871.492962928896</v>
      </c>
    </row>
    <row r="93" spans="1:20">
      <c r="A93" s="10" t="s">
        <v>23</v>
      </c>
      <c r="B93" s="13">
        <f>'2023-2005 PLN EUR USD_PL'!B100</f>
        <v>56548.411689961882</v>
      </c>
      <c r="C93" s="13">
        <f>C11/C85</f>
        <v>58222.318142578042</v>
      </c>
      <c r="D93" s="13">
        <f>D11/D85</f>
        <v>60100.000000000007</v>
      </c>
      <c r="E93" s="13">
        <v>67164.218816517663</v>
      </c>
      <c r="F93" s="13">
        <v>67764.963003923433</v>
      </c>
      <c r="G93" s="13">
        <v>61224.033832486632</v>
      </c>
      <c r="H93" s="13">
        <v>68269.899175595318</v>
      </c>
      <c r="I93" s="13">
        <v>47118.177685258299</v>
      </c>
      <c r="J93" s="13">
        <v>39139.217143882495</v>
      </c>
      <c r="K93" s="13">
        <v>46052.691605839413</v>
      </c>
      <c r="L93" s="13">
        <v>50429.946879150069</v>
      </c>
      <c r="M93" s="11">
        <v>44027.293844367014</v>
      </c>
      <c r="N93" s="11">
        <v>40109.14730496869</v>
      </c>
      <c r="O93" s="11">
        <v>45764.987685975502</v>
      </c>
      <c r="P93" s="11">
        <v>48633.126337578506</v>
      </c>
      <c r="Q93" s="11">
        <v>53621.784050239716</v>
      </c>
      <c r="R93" s="11">
        <v>35792.607802874743</v>
      </c>
      <c r="S93" s="11">
        <v>19930.596117505585</v>
      </c>
      <c r="T93" s="11">
        <v>19267.163401097721</v>
      </c>
    </row>
    <row r="94" spans="1:20">
      <c r="A94" s="10" t="s">
        <v>24</v>
      </c>
      <c r="B94" s="13">
        <f>'2023-2005 PLN EUR USD_PL'!B101</f>
        <v>183266.83608640407</v>
      </c>
      <c r="C94" s="13">
        <f>C12/C85</f>
        <v>167206.37012131402</v>
      </c>
      <c r="D94" s="13">
        <f>D12/D85</f>
        <v>164748.76847290641</v>
      </c>
      <c r="E94" s="13">
        <v>173632.66283524904</v>
      </c>
      <c r="F94" s="13">
        <v>161835.8480132712</v>
      </c>
      <c r="G94" s="13">
        <v>148855.75976806661</v>
      </c>
      <c r="H94" s="13">
        <v>120527.96369172435</v>
      </c>
      <c r="I94" s="13">
        <v>92333.644390208894</v>
      </c>
      <c r="J94" s="13">
        <v>95245.18725487683</v>
      </c>
      <c r="K94" s="13">
        <v>101033.87317518248</v>
      </c>
      <c r="L94" s="13">
        <v>117096.61354581673</v>
      </c>
      <c r="M94" s="11">
        <v>124317.33126855077</v>
      </c>
      <c r="N94" s="11">
        <v>80632.644700649616</v>
      </c>
      <c r="O94" s="11">
        <v>83756.958267264927</v>
      </c>
      <c r="P94" s="11">
        <v>70929.726695435573</v>
      </c>
      <c r="Q94" s="11">
        <v>75040.853535012488</v>
      </c>
      <c r="R94" s="11">
        <v>70042.710472279257</v>
      </c>
      <c r="S94" s="11">
        <v>50358.357670503356</v>
      </c>
      <c r="T94" s="11">
        <v>37604.329561831175</v>
      </c>
    </row>
    <row r="95" spans="1:20" ht="28.8">
      <c r="A95" s="10" t="s">
        <v>25</v>
      </c>
      <c r="B95" s="13">
        <f>'2023-2005 PLN EUR USD_PL'!B102</f>
        <v>336660.48284625157</v>
      </c>
      <c r="C95" s="13">
        <f>C13/C85</f>
        <v>290226.49825071561</v>
      </c>
      <c r="D95" s="13">
        <f>D13/D85</f>
        <v>292096.55172413797</v>
      </c>
      <c r="E95" s="13">
        <v>287366.69859514688</v>
      </c>
      <c r="F95" s="13">
        <v>250710.42999710352</v>
      </c>
      <c r="G95" s="13">
        <v>228248.53046785647</v>
      </c>
      <c r="H95" s="13">
        <v>239870.73794272254</v>
      </c>
      <c r="I95" s="13">
        <v>202766.73127078699</v>
      </c>
      <c r="J95" s="13">
        <v>196754.50513957601</v>
      </c>
      <c r="K95" s="13">
        <v>196255.70255474452</v>
      </c>
      <c r="L95" s="13">
        <v>207949.203187251</v>
      </c>
      <c r="M95" s="11">
        <v>200549.42573235257</v>
      </c>
      <c r="N95" s="11">
        <v>175675.65985837186</v>
      </c>
      <c r="O95" s="11">
        <v>193970.17644478931</v>
      </c>
      <c r="P95" s="11">
        <v>188495.94779496896</v>
      </c>
      <c r="Q95" s="11">
        <v>167531.2310081707</v>
      </c>
      <c r="R95" s="11">
        <v>117680.49281314168</v>
      </c>
      <c r="S95" s="11">
        <v>83285.689744030242</v>
      </c>
      <c r="T95" s="11">
        <v>45079.876123018432</v>
      </c>
    </row>
    <row r="96" spans="1:20">
      <c r="A96" s="10" t="s">
        <v>26</v>
      </c>
      <c r="B96" s="13">
        <f>'2023-2005 PLN EUR USD_PL'!B103</f>
        <v>2066.836086404066</v>
      </c>
      <c r="C96" s="13">
        <f>C14/C85</f>
        <v>1847.6532327684131</v>
      </c>
      <c r="D96" s="13">
        <f>D14/D85</f>
        <v>2003.2019704433499</v>
      </c>
      <c r="E96" s="13">
        <v>2163.9527458492976</v>
      </c>
      <c r="F96" s="13">
        <v>2141.5593648787426</v>
      </c>
      <c r="G96" s="13">
        <v>2163.2045109982178</v>
      </c>
      <c r="H96" s="13">
        <v>2336.1962485278486</v>
      </c>
      <c r="I96" s="13">
        <v>1946.0196683655161</v>
      </c>
      <c r="J96" s="13">
        <v>2084.7965958319446</v>
      </c>
      <c r="K96" s="13">
        <v>2316.6628649635036</v>
      </c>
      <c r="L96" s="13">
        <v>2672.9747675962817</v>
      </c>
      <c r="M96" s="11">
        <v>2597.4319267002193</v>
      </c>
      <c r="N96" s="11">
        <v>2355.884590624451</v>
      </c>
      <c r="O96" s="11">
        <v>2716.1701696973782</v>
      </c>
      <c r="P96" s="11">
        <v>2792.6884889309899</v>
      </c>
      <c r="Q96" s="11">
        <v>2687.5548652846242</v>
      </c>
      <c r="R96" s="11">
        <v>3268.993839835729</v>
      </c>
      <c r="S96" s="11">
        <v>2583.4049132451469</v>
      </c>
      <c r="T96" s="11">
        <v>2132.5851654248308</v>
      </c>
    </row>
    <row r="97" spans="1:20">
      <c r="A97" s="10" t="s">
        <v>47</v>
      </c>
      <c r="B97" s="7">
        <f>'2023-2005 PLN EUR USD_PL'!B104</f>
        <v>22889.080171197667</v>
      </c>
      <c r="C97" s="7">
        <f>C15/C84</f>
        <v>20993.307817990553</v>
      </c>
      <c r="D97" s="7">
        <f>D15/D84</f>
        <v>23763.037883234745</v>
      </c>
      <c r="E97" s="13">
        <v>22100.396977846074</v>
      </c>
      <c r="F97" s="7">
        <v>22094.199976586584</v>
      </c>
      <c r="G97" s="13">
        <v>17999.006266044664</v>
      </c>
      <c r="H97" s="13">
        <v>17176.816768423654</v>
      </c>
      <c r="I97" s="13">
        <v>15879.032258064517</v>
      </c>
      <c r="J97" s="13">
        <v>14101.129767235432</v>
      </c>
      <c r="K97" s="13">
        <v>17109.506504947534</v>
      </c>
      <c r="L97" s="13">
        <v>20375.635800713993</v>
      </c>
      <c r="M97" s="11">
        <v>16503.466204506065</v>
      </c>
      <c r="N97" s="11">
        <v>14166.245493446544</v>
      </c>
      <c r="O97" s="11">
        <v>13626.077231761068</v>
      </c>
      <c r="P97" s="11">
        <v>13396.401587911383</v>
      </c>
      <c r="Q97" s="11">
        <v>8317.6446195314111</v>
      </c>
      <c r="R97" s="11">
        <v>6201.4262843836414</v>
      </c>
      <c r="S97" s="11">
        <v>4123.24422292705</v>
      </c>
      <c r="T97" s="11">
        <v>3464.2472704905426</v>
      </c>
    </row>
    <row r="98" spans="1:20">
      <c r="A98" s="10" t="s">
        <v>45</v>
      </c>
      <c r="B98" s="7">
        <f>'2023-2005 PLN EUR USD_PL'!B105</f>
        <v>45905.363077732349</v>
      </c>
      <c r="C98" s="7">
        <f>C16/C84</f>
        <v>54030.305065019355</v>
      </c>
      <c r="D98" s="7">
        <f>D16/D84</f>
        <v>72070.644847093121</v>
      </c>
      <c r="E98" s="13">
        <v>71161.992572672549</v>
      </c>
      <c r="F98" s="7">
        <v>59395.153422911331</v>
      </c>
      <c r="G98" s="13">
        <v>42164.131724956525</v>
      </c>
      <c r="H98" s="13">
        <v>32765.734864993003</v>
      </c>
      <c r="I98" s="13">
        <v>45337.953629032258</v>
      </c>
      <c r="J98" s="13">
        <v>43901.673778062919</v>
      </c>
      <c r="K98" s="13">
        <v>48109.553699246462</v>
      </c>
      <c r="L98" s="13">
        <v>31258.016617698166</v>
      </c>
      <c r="M98" s="11">
        <v>26025.315672196088</v>
      </c>
      <c r="N98" s="11">
        <v>27233.734290238888</v>
      </c>
      <c r="O98" s="11">
        <v>21789.684889152028</v>
      </c>
      <c r="P98" s="11">
        <v>17997.823024715071</v>
      </c>
      <c r="Q98" s="11">
        <v>27359.31992535766</v>
      </c>
      <c r="R98" s="11">
        <v>22212.923882986463</v>
      </c>
      <c r="S98" s="11">
        <v>18865.622370379962</v>
      </c>
      <c r="T98" s="11">
        <v>11877.594956174073</v>
      </c>
    </row>
    <row r="99" spans="1:20">
      <c r="A99" s="10" t="s">
        <v>48</v>
      </c>
      <c r="B99" s="13">
        <f>'2023-2005 PLN EUR USD_PL'!B106</f>
        <v>20566.912942639221</v>
      </c>
      <c r="C99" s="13">
        <f>C17/C84</f>
        <v>37433.02222520647</v>
      </c>
      <c r="D99" s="13">
        <f>D17/D84</f>
        <v>63410.329680253366</v>
      </c>
      <c r="E99" s="13">
        <v>33506.210782430528</v>
      </c>
      <c r="F99" s="13">
        <v>14657.838941713602</v>
      </c>
      <c r="G99" s="13">
        <v>28795.373616363486</v>
      </c>
      <c r="H99" s="13">
        <v>41060.468801819836</v>
      </c>
      <c r="I99" s="13">
        <v>34749.243951612902</v>
      </c>
      <c r="J99" s="13">
        <v>36164.15241091713</v>
      </c>
      <c r="K99" s="13">
        <v>32566.268661412367</v>
      </c>
      <c r="L99" s="13">
        <v>22554.260259691026</v>
      </c>
      <c r="M99" s="11">
        <v>38001.671205743995</v>
      </c>
      <c r="N99" s="11">
        <v>32184.035850264496</v>
      </c>
      <c r="O99" s="11">
        <v>23447.470561147293</v>
      </c>
      <c r="P99" s="11">
        <v>24518.504289921882</v>
      </c>
      <c r="Q99" s="11">
        <v>68020.319303338169</v>
      </c>
      <c r="R99" s="11">
        <v>22504.730024741668</v>
      </c>
      <c r="S99" s="11">
        <v>19746.261893973722</v>
      </c>
      <c r="T99" s="11">
        <v>12756.573888974319</v>
      </c>
    </row>
    <row r="100" spans="1:20">
      <c r="A100" s="10" t="s">
        <v>27</v>
      </c>
      <c r="B100" s="13">
        <f>'2023-2005 PLN EUR USD_PL'!B107</f>
        <v>8133349</v>
      </c>
      <c r="C100" s="13">
        <v>8133348</v>
      </c>
      <c r="D100" s="13">
        <v>8133349</v>
      </c>
      <c r="E100" s="13">
        <v>8133349</v>
      </c>
      <c r="F100" s="13">
        <v>8133349</v>
      </c>
      <c r="G100" s="13">
        <v>8133349</v>
      </c>
      <c r="H100" s="13">
        <v>8133349</v>
      </c>
      <c r="I100" s="13">
        <v>8133349</v>
      </c>
      <c r="J100" s="13">
        <v>8133349</v>
      </c>
      <c r="K100" s="13">
        <v>8125590</v>
      </c>
      <c r="L100" s="13">
        <v>8051637</v>
      </c>
      <c r="M100" s="11">
        <v>8051637</v>
      </c>
      <c r="N100" s="11">
        <v>8051637</v>
      </c>
      <c r="O100" s="11">
        <v>8051637</v>
      </c>
      <c r="P100" s="11">
        <v>7960596</v>
      </c>
      <c r="Q100" s="11">
        <v>7960596</v>
      </c>
      <c r="R100" s="11">
        <v>7960596</v>
      </c>
      <c r="S100" s="11">
        <v>7518770</v>
      </c>
      <c r="T100" s="11">
        <v>6955095</v>
      </c>
    </row>
    <row r="101" spans="1:20">
      <c r="A101" s="10" t="s">
        <v>28</v>
      </c>
      <c r="B101" s="16">
        <f>'2023-2005 PLN EUR USD_PL'!B108</f>
        <v>0.95641154388733485</v>
      </c>
      <c r="C101" s="16">
        <f>C19/C84</f>
        <v>0.89527518521005389</v>
      </c>
      <c r="D101" s="16">
        <f>D19/D84</f>
        <v>0.77404872636732469</v>
      </c>
      <c r="E101" s="16">
        <v>0.38417210910487898</v>
      </c>
      <c r="F101" s="16">
        <v>0.39022359812172375</v>
      </c>
      <c r="G101" s="16">
        <v>0.40064726791950556</v>
      </c>
      <c r="H101" s="16">
        <v>0.400647267919506</v>
      </c>
      <c r="I101" s="16">
        <v>0</v>
      </c>
      <c r="J101" s="16">
        <v>0</v>
      </c>
      <c r="K101" s="16">
        <v>0.42769160583941607</v>
      </c>
      <c r="L101" s="16">
        <v>0.49800796812749004</v>
      </c>
      <c r="M101" s="15">
        <v>0.48393341076267904</v>
      </c>
      <c r="N101" s="15">
        <v>0</v>
      </c>
      <c r="O101" s="15">
        <v>0</v>
      </c>
      <c r="P101" s="15">
        <v>0</v>
      </c>
      <c r="Q101" s="15">
        <v>0</v>
      </c>
      <c r="R101" s="15">
        <v>0</v>
      </c>
      <c r="S101" s="15">
        <v>0</v>
      </c>
      <c r="T101" s="15">
        <v>0</v>
      </c>
    </row>
    <row r="102" spans="1:20" s="8" customFormat="1" ht="70.8" customHeight="1">
      <c r="A102" s="39"/>
      <c r="B102" s="43"/>
      <c r="C102" s="40"/>
      <c r="D102" s="41"/>
      <c r="E102" s="42"/>
      <c r="F102" s="40"/>
      <c r="G102" s="65" t="s">
        <v>56</v>
      </c>
      <c r="H102" s="65"/>
      <c r="I102" s="65"/>
      <c r="J102" s="65"/>
      <c r="K102" s="65"/>
      <c r="L102" s="65"/>
      <c r="M102" s="65"/>
      <c r="N102" s="65"/>
      <c r="O102" s="65"/>
      <c r="P102" s="65"/>
      <c r="Q102" s="17"/>
      <c r="R102" s="17"/>
      <c r="S102" s="17"/>
      <c r="T102" s="17"/>
    </row>
    <row r="103" spans="1:20">
      <c r="A103" s="17"/>
      <c r="B103" s="17"/>
      <c r="C103" s="17"/>
      <c r="D103" s="32"/>
      <c r="E103" s="19"/>
      <c r="F103" s="17"/>
      <c r="G103" s="17"/>
      <c r="H103" s="17"/>
      <c r="I103" s="17"/>
      <c r="J103" s="17"/>
      <c r="M103" s="22"/>
      <c r="N103" s="22"/>
      <c r="O103" s="22"/>
      <c r="P103" s="22"/>
      <c r="Q103" s="22"/>
      <c r="R103" s="22"/>
      <c r="S103" s="22"/>
      <c r="T103" s="22"/>
    </row>
    <row r="104" spans="1:20" ht="43.2">
      <c r="A104" s="24" t="s">
        <v>37</v>
      </c>
      <c r="B104" s="26">
        <f>B86</f>
        <v>2023</v>
      </c>
      <c r="C104" s="26">
        <v>2022</v>
      </c>
      <c r="D104" s="26">
        <v>2021</v>
      </c>
      <c r="E104" s="26">
        <v>2020</v>
      </c>
      <c r="F104" s="26">
        <v>2019</v>
      </c>
      <c r="G104" s="26">
        <f>G22</f>
        <v>2018</v>
      </c>
      <c r="H104" s="26">
        <v>2017</v>
      </c>
      <c r="I104" s="26">
        <v>2016</v>
      </c>
      <c r="J104" s="26">
        <v>2015</v>
      </c>
      <c r="K104" s="25">
        <v>2014</v>
      </c>
      <c r="L104" s="25">
        <v>2013</v>
      </c>
      <c r="M104" s="26">
        <v>2012</v>
      </c>
      <c r="N104" s="26">
        <v>2011</v>
      </c>
      <c r="O104" s="26">
        <v>2010</v>
      </c>
      <c r="P104" s="26">
        <v>2009</v>
      </c>
      <c r="Q104" s="26">
        <v>2008</v>
      </c>
      <c r="R104" s="26">
        <v>2007</v>
      </c>
      <c r="S104" s="26">
        <v>2006</v>
      </c>
      <c r="T104" s="26">
        <v>2005</v>
      </c>
    </row>
    <row r="105" spans="1:20" ht="43.2">
      <c r="A105" s="10" t="s">
        <v>60</v>
      </c>
      <c r="B105" s="13">
        <f>B23/B84</f>
        <v>313768.26148291613</v>
      </c>
      <c r="C105" s="13">
        <f>C23/C84</f>
        <v>270960.85409252666</v>
      </c>
      <c r="D105" s="13">
        <f>D23/D84</f>
        <v>275418.92162111599</v>
      </c>
      <c r="E105" s="20">
        <v>255961.3266743501</v>
      </c>
      <c r="F105" s="13">
        <v>247583.34525683217</v>
      </c>
      <c r="G105" s="13">
        <v>266679.54840312473</v>
      </c>
      <c r="H105" s="13">
        <v>201797.21461116071</v>
      </c>
      <c r="I105" s="13">
        <v>188813.76008064515</v>
      </c>
      <c r="J105" s="13">
        <v>197625.15984163046</v>
      </c>
      <c r="K105" s="13">
        <v>228050.71813991538</v>
      </c>
      <c r="L105" s="13">
        <v>201463.36840109943</v>
      </c>
      <c r="M105" s="11">
        <v>206381.22059915823</v>
      </c>
      <c r="N105" s="11">
        <v>191270.93230904004</v>
      </c>
      <c r="O105" s="11">
        <v>184018.48562594567</v>
      </c>
      <c r="P105" s="11">
        <v>158634.90843898067</v>
      </c>
      <c r="Q105" s="11">
        <v>255185.15446817331</v>
      </c>
      <c r="R105" s="11">
        <v>192958.08470382766</v>
      </c>
      <c r="S105" s="11">
        <v>149462.10110686778</v>
      </c>
      <c r="T105" s="11">
        <v>130777.48731354759</v>
      </c>
    </row>
    <row r="106" spans="1:20">
      <c r="A106" s="10" t="s">
        <v>18</v>
      </c>
      <c r="B106" s="13">
        <f>B24/B84</f>
        <v>16095.449872079957</v>
      </c>
      <c r="C106" s="13">
        <f>C24/C84</f>
        <v>2295.9332124711832</v>
      </c>
      <c r="D106" s="13">
        <f>D24/D84</f>
        <v>17387.714556631337</v>
      </c>
      <c r="E106" s="20">
        <v>16525.803559994878</v>
      </c>
      <c r="F106" s="13">
        <v>8719.9365236280391</v>
      </c>
      <c r="G106" s="13">
        <v>24674.690148231981</v>
      </c>
      <c r="H106" s="13">
        <v>10826.290473720879</v>
      </c>
      <c r="I106" s="13">
        <v>19867.439516129034</v>
      </c>
      <c r="J106" s="13">
        <v>21982.871129195981</v>
      </c>
      <c r="K106" s="13">
        <v>22813.094844809413</v>
      </c>
      <c r="L106" s="13">
        <v>16208.574226771556</v>
      </c>
      <c r="M106" s="11">
        <v>19309.234959148303</v>
      </c>
      <c r="N106" s="11">
        <v>18109.77458809259</v>
      </c>
      <c r="O106" s="11">
        <v>24741.464377343596</v>
      </c>
      <c r="P106" s="11">
        <v>18969.45831732616</v>
      </c>
      <c r="Q106" s="11">
        <v>14699.564586357037</v>
      </c>
      <c r="R106" s="11">
        <v>12487.993014117304</v>
      </c>
      <c r="S106" s="11">
        <v>13480.80781927633</v>
      </c>
      <c r="T106" s="11">
        <v>10630.478240811934</v>
      </c>
    </row>
    <row r="107" spans="1:20">
      <c r="A107" s="10" t="s">
        <v>29</v>
      </c>
      <c r="B107" s="13">
        <f>B25/B84</f>
        <v>26681.251942710951</v>
      </c>
      <c r="C107" s="13">
        <f>C25/C84</f>
        <v>19170.303722106582</v>
      </c>
      <c r="D107" s="13">
        <f>D25/D84</f>
        <v>24086.590250856287</v>
      </c>
      <c r="E107" s="20">
        <v>24043.539505698551</v>
      </c>
      <c r="F107" s="13">
        <v>17533.266561739878</v>
      </c>
      <c r="G107" s="13">
        <v>15754.823750241532</v>
      </c>
      <c r="H107" s="13">
        <v>11817.491814553736</v>
      </c>
      <c r="I107" s="13">
        <v>14250.504032258064</v>
      </c>
      <c r="J107" s="13">
        <v>17590.884522935903</v>
      </c>
      <c r="K107" s="13">
        <v>16906.571019554172</v>
      </c>
      <c r="L107" s="13">
        <v>15338.514516791458</v>
      </c>
      <c r="M107" s="11">
        <v>13498.390690765042</v>
      </c>
      <c r="N107" s="11">
        <v>21123.016274133224</v>
      </c>
      <c r="O107" s="11">
        <v>24560.555226629825</v>
      </c>
      <c r="P107" s="11">
        <v>18268.664361634012</v>
      </c>
      <c r="Q107" s="11">
        <v>18924.735641716772</v>
      </c>
      <c r="R107" s="11">
        <v>10013.826226167952</v>
      </c>
      <c r="S107" s="11">
        <v>14957.602433814487</v>
      </c>
      <c r="T107" s="11">
        <v>9252.6526218668314</v>
      </c>
    </row>
    <row r="108" spans="1:20">
      <c r="A108" s="10" t="s">
        <v>30</v>
      </c>
      <c r="B108" s="13">
        <f t="shared" ref="B108:D109" si="2">B26/B84</f>
        <v>22036.439279822109</v>
      </c>
      <c r="C108" s="13">
        <f t="shared" si="2"/>
        <v>15086.729783567223</v>
      </c>
      <c r="D108" s="13">
        <f t="shared" si="2"/>
        <v>20137.651665172321</v>
      </c>
      <c r="E108" s="20">
        <v>20491.228070175439</v>
      </c>
      <c r="F108" s="13">
        <v>14991.610192640383</v>
      </c>
      <c r="G108" s="13">
        <v>13704.971430148784</v>
      </c>
      <c r="H108" s="13">
        <v>10507.10815027834</v>
      </c>
      <c r="I108" s="13">
        <v>11488.911290322581</v>
      </c>
      <c r="J108" s="13">
        <v>15208.486217367041</v>
      </c>
      <c r="K108" s="13">
        <v>12915.191844825145</v>
      </c>
      <c r="L108" s="13">
        <v>14401.162607019873</v>
      </c>
      <c r="M108" s="11">
        <v>12875.711809853925</v>
      </c>
      <c r="N108" s="11">
        <v>18595.976953401394</v>
      </c>
      <c r="O108" s="11">
        <v>22521.544635221366</v>
      </c>
      <c r="P108" s="11">
        <v>16439.684978870533</v>
      </c>
      <c r="Q108" s="11">
        <v>16232.220609579099</v>
      </c>
      <c r="R108" s="11">
        <v>9395.648377237665</v>
      </c>
      <c r="S108" s="11">
        <v>13742.960709431032</v>
      </c>
      <c r="T108" s="11">
        <v>8946.0249115792703</v>
      </c>
    </row>
    <row r="109" spans="1:20">
      <c r="A109" s="10" t="s">
        <v>21</v>
      </c>
      <c r="B109" s="13">
        <f t="shared" si="2"/>
        <v>449504.19313850062</v>
      </c>
      <c r="C109" s="13">
        <f t="shared" si="2"/>
        <v>376389.43159616523</v>
      </c>
      <c r="D109" s="13">
        <f t="shared" si="2"/>
        <v>373417.4876847291</v>
      </c>
      <c r="E109" s="20">
        <v>385264.20817369095</v>
      </c>
      <c r="F109" s="13">
        <v>367339.44229402009</v>
      </c>
      <c r="G109" s="13">
        <v>355054.92459504749</v>
      </c>
      <c r="H109" s="13">
        <v>358258.69646396459</v>
      </c>
      <c r="I109" s="13">
        <v>278095.61409805471</v>
      </c>
      <c r="J109" s="13">
        <v>286408.44889902847</v>
      </c>
      <c r="K109" s="13">
        <v>297077.72582116787</v>
      </c>
      <c r="L109" s="13">
        <v>335193.55909694557</v>
      </c>
      <c r="M109" s="11">
        <v>342189.31475029036</v>
      </c>
      <c r="N109" s="11">
        <v>278944.51922514191</v>
      </c>
      <c r="O109" s="11">
        <v>297180.59444688098</v>
      </c>
      <c r="P109" s="11">
        <v>270916.04392520088</v>
      </c>
      <c r="Q109" s="11">
        <v>247322.57411033829</v>
      </c>
      <c r="R109" s="11">
        <v>207931.82751540039</v>
      </c>
      <c r="S109" s="11">
        <v>146791.2729771517</v>
      </c>
      <c r="T109" s="11">
        <v>100631.03670315519</v>
      </c>
    </row>
    <row r="110" spans="1:20" ht="28.8">
      <c r="A110" s="10" t="s">
        <v>22</v>
      </c>
      <c r="B110" s="13">
        <f>B28/B85</f>
        <v>163450.82592121983</v>
      </c>
      <c r="C110" s="13">
        <f>C28/C85</f>
        <v>136928.52923803899</v>
      </c>
      <c r="D110" s="13">
        <f>D28/D85</f>
        <v>122655.66502463055</v>
      </c>
      <c r="E110" s="20">
        <v>132646.6049382716</v>
      </c>
      <c r="F110" s="13">
        <v>135214.73523448405</v>
      </c>
      <c r="G110" s="13">
        <v>133178.17911003539</v>
      </c>
      <c r="H110" s="13">
        <v>129325.82655904403</v>
      </c>
      <c r="I110" s="13">
        <v>93437.41774938388</v>
      </c>
      <c r="J110" s="13">
        <v>98793.417241290925</v>
      </c>
      <c r="K110" s="13">
        <v>104020.87135036496</v>
      </c>
      <c r="L110" s="13">
        <v>115722.77556440904</v>
      </c>
      <c r="M110" s="11">
        <v>139135.37230610402</v>
      </c>
      <c r="N110" s="11">
        <v>100534.90958038274</v>
      </c>
      <c r="O110" s="11">
        <v>108520.29283762355</v>
      </c>
      <c r="P110" s="11">
        <v>97559.20429428482</v>
      </c>
      <c r="Q110" s="11">
        <v>93097.440745492597</v>
      </c>
      <c r="R110" s="11">
        <v>99123.61396303901</v>
      </c>
      <c r="S110" s="11">
        <v>64780.965469850547</v>
      </c>
      <c r="T110" s="11">
        <v>52253.395885076505</v>
      </c>
    </row>
    <row r="111" spans="1:20">
      <c r="A111" s="10" t="s">
        <v>23</v>
      </c>
      <c r="B111" s="13">
        <f>B29/B85</f>
        <v>26478.271918678525</v>
      </c>
      <c r="C111" s="13">
        <f>C29/C85</f>
        <v>26649.77963560362</v>
      </c>
      <c r="D111" s="13">
        <f>D29/D85</f>
        <v>21494.581280788181</v>
      </c>
      <c r="E111" s="20">
        <v>25570.189442315881</v>
      </c>
      <c r="F111" s="13">
        <v>31847.170655923324</v>
      </c>
      <c r="G111" s="13">
        <v>40519.988296938587</v>
      </c>
      <c r="H111" s="13">
        <v>44455.232240829573</v>
      </c>
      <c r="I111" s="13">
        <v>29039.073529059893</v>
      </c>
      <c r="J111" s="13">
        <v>25943.708184870935</v>
      </c>
      <c r="K111" s="13">
        <v>29651.288777372261</v>
      </c>
      <c r="L111" s="13">
        <v>27987.383798140771</v>
      </c>
      <c r="M111" s="11">
        <v>27051.555039359915</v>
      </c>
      <c r="N111" s="11">
        <v>22068.824252355589</v>
      </c>
      <c r="O111" s="11">
        <v>28671.434836881344</v>
      </c>
      <c r="P111" s="11">
        <v>29138.687155737993</v>
      </c>
      <c r="Q111" s="11">
        <v>30186.710783982711</v>
      </c>
      <c r="R111" s="11">
        <v>32097.330595482545</v>
      </c>
      <c r="S111" s="11">
        <v>17833.36196529806</v>
      </c>
      <c r="T111" s="11">
        <v>17431.392389537916</v>
      </c>
    </row>
    <row r="112" spans="1:20">
      <c r="A112" s="10" t="s">
        <v>24</v>
      </c>
      <c r="B112" s="13">
        <f>B30/B85</f>
        <v>65851.588310038118</v>
      </c>
      <c r="C112" s="13">
        <f>C30/C85</f>
        <v>47092.553046480985</v>
      </c>
      <c r="D112" s="13">
        <f>D30/D85</f>
        <v>45828.078817733993</v>
      </c>
      <c r="E112" s="20">
        <v>43989.729672200934</v>
      </c>
      <c r="F112" s="13">
        <v>42378.80822603155</v>
      </c>
      <c r="G112" s="13">
        <v>41782.323057690774</v>
      </c>
      <c r="H112" s="13">
        <v>44573.578835492488</v>
      </c>
      <c r="I112" s="13">
        <v>30340.009092431748</v>
      </c>
      <c r="J112" s="13">
        <v>33717.413037348437</v>
      </c>
      <c r="K112" s="13">
        <v>34114.963503649633</v>
      </c>
      <c r="L112" s="13">
        <v>52160.026560424965</v>
      </c>
      <c r="M112" s="11">
        <v>76800.232288037165</v>
      </c>
      <c r="N112" s="11">
        <v>48739.392520629714</v>
      </c>
      <c r="O112" s="11">
        <v>50178.469012516442</v>
      </c>
      <c r="P112" s="11">
        <v>38775.216643862055</v>
      </c>
      <c r="Q112" s="11">
        <v>31274.225133364842</v>
      </c>
      <c r="R112" s="11">
        <v>45050.102669404514</v>
      </c>
      <c r="S112" s="11">
        <v>32692.320907060643</v>
      </c>
      <c r="T112" s="11">
        <v>22966.301781498176</v>
      </c>
    </row>
    <row r="113" spans="1:20">
      <c r="A113" s="10" t="s">
        <v>31</v>
      </c>
      <c r="B113" s="13">
        <f>B31/B85</f>
        <v>286053.36721728079</v>
      </c>
      <c r="C113" s="13">
        <f>C31/C85</f>
        <v>239460.90235812624</v>
      </c>
      <c r="D113" s="13">
        <f>D31/D85</f>
        <v>250761.82266009855</v>
      </c>
      <c r="E113" s="20">
        <v>252617.60323541932</v>
      </c>
      <c r="F113" s="13">
        <v>232124.70705953604</v>
      </c>
      <c r="G113" s="13">
        <v>221876.7454850121</v>
      </c>
      <c r="H113" s="13">
        <v>228932.86990492058</v>
      </c>
      <c r="I113" s="13">
        <v>184658.19634867084</v>
      </c>
      <c r="J113" s="13">
        <v>187615.03165773756</v>
      </c>
      <c r="K113" s="13">
        <v>193056.85447080291</v>
      </c>
      <c r="L113" s="13">
        <v>219470.78353253653</v>
      </c>
      <c r="M113" s="11">
        <v>203053.94244418634</v>
      </c>
      <c r="N113" s="11">
        <v>178409.60964475916</v>
      </c>
      <c r="O113" s="11">
        <v>188660.30160925744</v>
      </c>
      <c r="P113" s="11">
        <v>173356.83963091605</v>
      </c>
      <c r="Q113" s="11">
        <v>154225.13336484568</v>
      </c>
      <c r="R113" s="11">
        <v>108808.2135523614</v>
      </c>
      <c r="S113" s="11">
        <v>82010.307507301157</v>
      </c>
      <c r="T113" s="11">
        <v>48377.640818078682</v>
      </c>
    </row>
    <row r="114" spans="1:20">
      <c r="A114" s="10" t="s">
        <v>26</v>
      </c>
      <c r="B114" s="13">
        <f>B32/B85</f>
        <v>2066.836086404066</v>
      </c>
      <c r="C114" s="13">
        <f>C32/C85</f>
        <v>1847.6532327684131</v>
      </c>
      <c r="D114" s="13">
        <f>D32/D85</f>
        <v>2003.2019704433499</v>
      </c>
      <c r="E114" s="20">
        <v>2163.9527458492976</v>
      </c>
      <c r="F114" s="13">
        <v>2141.5593648787426</v>
      </c>
      <c r="G114" s="13">
        <v>2163.2045109982178</v>
      </c>
      <c r="H114" s="13">
        <v>2336.1962485278486</v>
      </c>
      <c r="I114" s="13">
        <v>1946.0196683655161</v>
      </c>
      <c r="J114" s="13">
        <v>2084.7965958319446</v>
      </c>
      <c r="K114" s="13">
        <v>2316.6628649635036</v>
      </c>
      <c r="L114" s="13">
        <v>2672.9747675962817</v>
      </c>
      <c r="M114" s="11">
        <v>2597.4319267002193</v>
      </c>
      <c r="N114" s="11">
        <v>2355.884590624451</v>
      </c>
      <c r="O114" s="11">
        <v>2716.1701696973782</v>
      </c>
      <c r="P114" s="11">
        <v>2792.6884889309899</v>
      </c>
      <c r="Q114" s="11">
        <v>2687.5548652846242</v>
      </c>
      <c r="R114" s="11">
        <v>3268.993839835729</v>
      </c>
      <c r="S114" s="11">
        <v>2583.4049132451469</v>
      </c>
      <c r="T114" s="11">
        <v>2132.5851654248308</v>
      </c>
    </row>
    <row r="115" spans="1:20">
      <c r="A115" s="10" t="s">
        <v>47</v>
      </c>
      <c r="B115" s="7">
        <f>B33/B84</f>
        <v>13436.864882959138</v>
      </c>
      <c r="C115" s="7">
        <f>C33/C84</f>
        <v>11770.406678752881</v>
      </c>
      <c r="D115" s="7">
        <f>D33/D84</f>
        <v>12571.841397415965</v>
      </c>
      <c r="E115" s="13">
        <v>11006.27481111538</v>
      </c>
      <c r="F115" s="7">
        <v>11608.371596925039</v>
      </c>
      <c r="G115" s="13">
        <v>11989.952245562701</v>
      </c>
      <c r="H115" s="13">
        <v>10163.619892582017</v>
      </c>
      <c r="I115" s="13">
        <v>8896.4213709677424</v>
      </c>
      <c r="J115" s="13">
        <v>8306.2280011776656</v>
      </c>
      <c r="K115" s="13">
        <v>9292.8720877184696</v>
      </c>
      <c r="L115" s="13">
        <v>9116.671405553976</v>
      </c>
      <c r="M115" s="13">
        <v>6928.3857390443181</v>
      </c>
      <c r="N115" s="13">
        <v>6330.4019677212837</v>
      </c>
      <c r="O115" s="13">
        <v>6113.4135912111042</v>
      </c>
      <c r="P115" s="13">
        <v>6184.5306697400429</v>
      </c>
      <c r="Q115" s="13">
        <v>7002.2807381297944</v>
      </c>
      <c r="R115" s="13">
        <v>5674.2104497161981</v>
      </c>
      <c r="S115" s="13">
        <v>3741.6661272574279</v>
      </c>
      <c r="T115" s="13">
        <v>3258.8036290942641</v>
      </c>
    </row>
    <row r="116" spans="1:20">
      <c r="A116" s="10" t="s">
        <v>45</v>
      </c>
      <c r="B116" s="7">
        <f>B34/B84</f>
        <v>29532.314755039097</v>
      </c>
      <c r="C116" s="7">
        <f>C34/C84</f>
        <v>14066.339891224065</v>
      </c>
      <c r="D116" s="7">
        <f>D34/D84</f>
        <v>29959.555954047304</v>
      </c>
      <c r="E116" s="13">
        <v>27532.078371110256</v>
      </c>
      <c r="F116" s="7">
        <v>20328.308120553076</v>
      </c>
      <c r="G116" s="13">
        <v>36664.642393794682</v>
      </c>
      <c r="H116" s="13">
        <v>20989.910366302895</v>
      </c>
      <c r="I116" s="13">
        <v>28763.860887096773</v>
      </c>
      <c r="J116" s="13">
        <v>30289.099130373645</v>
      </c>
      <c r="K116" s="13">
        <v>32105.966932527885</v>
      </c>
      <c r="L116" s="13">
        <v>25325.245632325532</v>
      </c>
      <c r="M116" s="13">
        <v>26237.620698192623</v>
      </c>
      <c r="N116" s="13">
        <v>24440.176555813872</v>
      </c>
      <c r="O116" s="13">
        <v>30854.877968554702</v>
      </c>
      <c r="P116" s="13">
        <v>25153.988987066205</v>
      </c>
      <c r="Q116" s="13">
        <v>21701.845324486832</v>
      </c>
      <c r="R116" s="13">
        <v>18162.203463833503</v>
      </c>
      <c r="S116" s="13">
        <v>17222.473946533755</v>
      </c>
      <c r="T116" s="13">
        <v>13889.281869906197</v>
      </c>
    </row>
    <row r="117" spans="1:20">
      <c r="A117" s="10" t="s">
        <v>48</v>
      </c>
      <c r="B117" s="13">
        <f>B35/B84</f>
        <v>21918.08335126605</v>
      </c>
      <c r="C117" s="13">
        <f>C35/C84</f>
        <v>39429.262069428587</v>
      </c>
      <c r="D117" s="13">
        <f>D35/D84</f>
        <v>63710.660586083883</v>
      </c>
      <c r="E117" s="13">
        <v>29596.87540017928</v>
      </c>
      <c r="F117" s="13">
        <v>14313.141430039414</v>
      </c>
      <c r="G117" s="13">
        <v>19931.818809175478</v>
      </c>
      <c r="H117" s="13">
        <v>29228.286587442381</v>
      </c>
      <c r="I117" s="13">
        <v>27723.034274193549</v>
      </c>
      <c r="J117" s="13">
        <v>33095.98407515962</v>
      </c>
      <c r="K117" s="13">
        <v>29217.990466751617</v>
      </c>
      <c r="L117" s="13">
        <v>30099.516633494459</v>
      </c>
      <c r="M117" s="13">
        <v>47680.428323842534</v>
      </c>
      <c r="N117" s="13">
        <v>25175.713467434885</v>
      </c>
      <c r="O117" s="13">
        <v>16812.051838694824</v>
      </c>
      <c r="P117" s="13">
        <v>10330.067870405941</v>
      </c>
      <c r="Q117" s="13">
        <v>35919.552145967238</v>
      </c>
      <c r="R117" s="13">
        <v>22952.626982971909</v>
      </c>
      <c r="S117" s="13">
        <v>19303.514790601334</v>
      </c>
      <c r="T117" s="13">
        <v>12259.572504997694</v>
      </c>
    </row>
    <row r="118" spans="1:20">
      <c r="A118" s="10" t="s">
        <v>27</v>
      </c>
      <c r="B118" s="13">
        <v>8133348</v>
      </c>
      <c r="C118" s="13">
        <v>8133348</v>
      </c>
      <c r="D118" s="13">
        <v>8133349</v>
      </c>
      <c r="E118" s="20">
        <v>8133349</v>
      </c>
      <c r="F118" s="13">
        <v>8133349</v>
      </c>
      <c r="G118" s="13">
        <v>8133349</v>
      </c>
      <c r="H118" s="13">
        <v>8133349</v>
      </c>
      <c r="I118" s="13">
        <v>8133349</v>
      </c>
      <c r="J118" s="13">
        <v>8133349</v>
      </c>
      <c r="K118" s="13">
        <v>8125590</v>
      </c>
      <c r="L118" s="13">
        <v>8051637</v>
      </c>
      <c r="M118" s="11">
        <v>8051637</v>
      </c>
      <c r="N118" s="11">
        <v>8051637</v>
      </c>
      <c r="O118" s="11">
        <v>8051637</v>
      </c>
      <c r="P118" s="11">
        <v>7960596</v>
      </c>
      <c r="Q118" s="11">
        <v>7960596</v>
      </c>
      <c r="R118" s="11">
        <v>7960596</v>
      </c>
      <c r="S118" s="11">
        <v>7518770</v>
      </c>
      <c r="T118" s="11">
        <v>6955095</v>
      </c>
    </row>
    <row r="119" spans="1:20">
      <c r="A119" s="10" t="s">
        <v>28</v>
      </c>
      <c r="B119" s="16">
        <f>B37/B84</f>
        <v>0.95641154388733485</v>
      </c>
      <c r="C119" s="16">
        <f>C37/C84</f>
        <v>0.89527518521005389</v>
      </c>
      <c r="D119" s="16">
        <f>D37/D84</f>
        <v>0.77404872636732469</v>
      </c>
      <c r="E119" s="23">
        <v>0.38417210910487898</v>
      </c>
      <c r="F119" s="16">
        <v>0.39</v>
      </c>
      <c r="G119" s="16">
        <v>0.4</v>
      </c>
      <c r="H119" s="16">
        <v>0.4</v>
      </c>
      <c r="I119" s="16">
        <v>0</v>
      </c>
      <c r="J119" s="16">
        <v>0</v>
      </c>
      <c r="K119" s="16">
        <v>0.42769160583941607</v>
      </c>
      <c r="L119" s="16">
        <v>0.49800796812749004</v>
      </c>
      <c r="M119" s="15">
        <v>0.48393341076267904</v>
      </c>
      <c r="N119" s="15">
        <v>0</v>
      </c>
      <c r="O119" s="15">
        <v>0</v>
      </c>
      <c r="P119" s="15">
        <v>0</v>
      </c>
      <c r="Q119" s="15">
        <v>0</v>
      </c>
      <c r="R119" s="15">
        <v>0</v>
      </c>
      <c r="S119" s="15">
        <v>0</v>
      </c>
      <c r="T119" s="15">
        <v>0</v>
      </c>
    </row>
    <row r="120" spans="1:20" s="8" customFormat="1">
      <c r="A120" s="39"/>
      <c r="B120" s="43"/>
      <c r="C120" s="43"/>
      <c r="E120" s="2"/>
      <c r="F120" s="43"/>
      <c r="G120" s="43"/>
      <c r="H120" s="43"/>
      <c r="I120" s="43"/>
      <c r="J120" s="43"/>
      <c r="M120" s="43"/>
      <c r="N120" s="43"/>
      <c r="O120" s="43"/>
      <c r="P120" s="43"/>
      <c r="Q120" s="43"/>
      <c r="R120" s="43"/>
      <c r="S120" s="43"/>
      <c r="T120" s="43"/>
    </row>
    <row r="121" spans="1:20" s="8" customFormat="1">
      <c r="A121" s="39"/>
      <c r="B121" s="43"/>
      <c r="C121" s="43"/>
      <c r="E121" s="2"/>
      <c r="F121" s="43"/>
      <c r="G121" s="43"/>
      <c r="H121" s="43"/>
      <c r="I121" s="43"/>
      <c r="J121" s="43"/>
      <c r="M121" s="43"/>
      <c r="N121" s="43"/>
      <c r="O121" s="43"/>
      <c r="P121" s="43"/>
      <c r="Q121" s="43"/>
      <c r="R121" s="43"/>
      <c r="S121" s="43"/>
      <c r="T121" s="43"/>
    </row>
    <row r="122" spans="1:20" s="8" customFormat="1">
      <c r="A122" s="39"/>
      <c r="B122" s="43"/>
      <c r="C122" s="43"/>
      <c r="D122" s="44"/>
      <c r="E122" s="2"/>
      <c r="F122" s="43"/>
      <c r="G122" s="43"/>
      <c r="H122" s="43"/>
      <c r="I122" s="43"/>
      <c r="J122" s="43"/>
      <c r="M122" s="43"/>
      <c r="N122" s="43"/>
      <c r="O122" s="43"/>
      <c r="P122" s="43"/>
      <c r="Q122" s="43"/>
      <c r="R122" s="43"/>
      <c r="S122" s="43"/>
      <c r="T122" s="43"/>
    </row>
    <row r="123" spans="1:20" s="8" customFormat="1">
      <c r="A123" s="39"/>
      <c r="B123" s="43"/>
      <c r="C123" s="43"/>
      <c r="D123" s="44"/>
      <c r="E123" s="2"/>
      <c r="F123" s="43"/>
      <c r="G123" s="43"/>
      <c r="H123" s="43"/>
      <c r="I123" s="43"/>
      <c r="J123" s="43"/>
      <c r="M123" s="43"/>
      <c r="N123" s="43"/>
      <c r="O123" s="43"/>
      <c r="P123" s="43"/>
      <c r="Q123" s="43"/>
      <c r="R123" s="43"/>
      <c r="S123" s="43"/>
      <c r="T123" s="43"/>
    </row>
    <row r="124" spans="1:20" s="8" customFormat="1">
      <c r="A124" s="39"/>
      <c r="B124" s="43"/>
      <c r="C124" s="43"/>
      <c r="D124" s="44"/>
      <c r="E124" s="2"/>
      <c r="F124" s="43"/>
      <c r="G124" s="43"/>
      <c r="H124" s="43"/>
      <c r="I124" s="43"/>
      <c r="J124" s="43"/>
      <c r="M124" s="43"/>
      <c r="N124" s="43"/>
      <c r="O124" s="43"/>
      <c r="P124" s="43"/>
      <c r="Q124" s="43"/>
      <c r="R124" s="43"/>
      <c r="S124" s="43"/>
      <c r="T124" s="43"/>
    </row>
    <row r="125" spans="1:20" s="8" customFormat="1">
      <c r="A125" s="39"/>
      <c r="B125" s="43"/>
      <c r="C125" s="43"/>
      <c r="D125" s="44"/>
      <c r="E125" s="2"/>
      <c r="F125" s="43"/>
      <c r="G125" s="43"/>
      <c r="H125" s="43"/>
      <c r="I125" s="43"/>
      <c r="J125" s="43"/>
      <c r="M125" s="43"/>
      <c r="N125" s="43"/>
      <c r="O125" s="43"/>
      <c r="P125" s="43"/>
      <c r="Q125" s="43"/>
      <c r="R125" s="43"/>
      <c r="S125" s="43"/>
      <c r="T125" s="43"/>
    </row>
    <row r="126" spans="1:20" s="8" customFormat="1">
      <c r="A126" s="39"/>
      <c r="B126" s="43"/>
      <c r="C126" s="43"/>
      <c r="D126" s="44"/>
      <c r="E126" s="2"/>
      <c r="F126" s="43"/>
      <c r="G126" s="43"/>
      <c r="H126" s="43"/>
      <c r="I126" s="43"/>
      <c r="J126" s="43"/>
      <c r="M126" s="43"/>
      <c r="N126" s="43"/>
      <c r="O126" s="43"/>
      <c r="P126" s="43"/>
      <c r="Q126" s="43"/>
      <c r="R126" s="43"/>
      <c r="S126" s="43"/>
      <c r="T126" s="43"/>
    </row>
    <row r="127" spans="1:20" s="8" customFormat="1">
      <c r="A127" s="39"/>
      <c r="B127" s="43"/>
      <c r="C127" s="43"/>
      <c r="D127" s="44"/>
      <c r="E127" s="2"/>
      <c r="F127" s="43"/>
      <c r="G127" s="43"/>
      <c r="H127" s="43"/>
      <c r="I127" s="43"/>
      <c r="J127" s="43"/>
      <c r="M127" s="43"/>
      <c r="N127" s="43"/>
      <c r="O127" s="43"/>
      <c r="P127" s="43"/>
      <c r="Q127" s="43"/>
      <c r="R127" s="43"/>
      <c r="S127" s="43"/>
      <c r="T127" s="43"/>
    </row>
    <row r="128" spans="1:20" s="8" customFormat="1">
      <c r="A128" s="39"/>
      <c r="B128" s="43"/>
      <c r="C128" s="43"/>
      <c r="D128" s="44"/>
      <c r="E128" s="2"/>
      <c r="F128" s="43"/>
      <c r="G128" s="43"/>
      <c r="H128" s="43"/>
      <c r="I128" s="43"/>
      <c r="J128" s="43"/>
      <c r="M128" s="43"/>
      <c r="N128" s="43"/>
      <c r="O128" s="43"/>
      <c r="P128" s="43"/>
      <c r="Q128" s="43"/>
      <c r="R128" s="43"/>
      <c r="S128" s="43"/>
      <c r="T128" s="43"/>
    </row>
    <row r="129" spans="1:20" s="8" customFormat="1">
      <c r="A129" s="39"/>
      <c r="B129" s="43"/>
      <c r="C129" s="43"/>
      <c r="D129" s="44"/>
      <c r="E129" s="2"/>
      <c r="F129" s="43"/>
      <c r="G129" s="43"/>
      <c r="H129" s="43"/>
      <c r="I129" s="43"/>
      <c r="J129" s="43"/>
      <c r="M129" s="43"/>
      <c r="N129" s="43"/>
      <c r="O129" s="43"/>
      <c r="P129" s="43"/>
      <c r="Q129" s="43"/>
      <c r="R129" s="43"/>
      <c r="S129" s="43"/>
      <c r="T129" s="43"/>
    </row>
    <row r="130" spans="1:20" s="8" customFormat="1">
      <c r="A130" s="39"/>
      <c r="B130" s="43"/>
      <c r="C130" s="43"/>
      <c r="D130" s="44"/>
      <c r="E130" s="2"/>
      <c r="F130" s="43"/>
      <c r="G130" s="43"/>
      <c r="H130" s="43"/>
      <c r="I130" s="43"/>
      <c r="J130" s="43"/>
      <c r="M130" s="43"/>
      <c r="N130" s="43"/>
      <c r="O130" s="43"/>
      <c r="P130" s="43"/>
      <c r="Q130" s="43"/>
      <c r="R130" s="43"/>
      <c r="S130" s="43"/>
      <c r="T130" s="43"/>
    </row>
    <row r="131" spans="1:20" s="8" customFormat="1">
      <c r="A131" s="39"/>
      <c r="B131" s="43"/>
      <c r="C131" s="43"/>
      <c r="D131" s="44"/>
      <c r="E131" s="2"/>
      <c r="F131" s="43"/>
      <c r="G131" s="43"/>
      <c r="H131" s="43"/>
      <c r="I131" s="43"/>
      <c r="J131" s="43"/>
      <c r="M131" s="43"/>
      <c r="N131" s="43"/>
      <c r="O131" s="43"/>
      <c r="P131" s="43"/>
      <c r="Q131" s="43"/>
      <c r="R131" s="43"/>
      <c r="S131" s="43"/>
      <c r="T131" s="43"/>
    </row>
    <row r="132" spans="1:20" s="8" customFormat="1">
      <c r="A132" s="39"/>
      <c r="B132" s="43"/>
      <c r="C132" s="43"/>
      <c r="D132" s="44"/>
      <c r="E132" s="2"/>
      <c r="F132" s="43"/>
      <c r="G132" s="43"/>
      <c r="H132" s="43"/>
      <c r="I132" s="43"/>
      <c r="J132" s="43"/>
      <c r="M132" s="43"/>
      <c r="N132" s="43"/>
      <c r="O132" s="43"/>
      <c r="P132" s="43"/>
      <c r="Q132" s="43"/>
      <c r="R132" s="43"/>
      <c r="S132" s="43"/>
      <c r="T132" s="43"/>
    </row>
    <row r="133" spans="1:20" s="8" customFormat="1">
      <c r="A133" s="39"/>
      <c r="B133" s="43"/>
      <c r="C133" s="43"/>
      <c r="D133" s="44"/>
      <c r="E133" s="2"/>
      <c r="F133" s="43"/>
      <c r="G133" s="43"/>
      <c r="H133" s="43"/>
      <c r="I133" s="43"/>
      <c r="J133" s="43"/>
      <c r="M133" s="43"/>
      <c r="N133" s="43"/>
      <c r="O133" s="43"/>
      <c r="P133" s="43"/>
      <c r="Q133" s="43"/>
      <c r="R133" s="43"/>
      <c r="S133" s="43"/>
      <c r="T133" s="43"/>
    </row>
    <row r="134" spans="1:20" s="8" customFormat="1">
      <c r="A134" s="39"/>
      <c r="B134" s="43"/>
      <c r="C134" s="43"/>
      <c r="D134" s="44"/>
      <c r="E134" s="2"/>
      <c r="F134" s="43"/>
      <c r="G134" s="43"/>
      <c r="H134" s="43"/>
      <c r="I134" s="43"/>
      <c r="J134" s="43"/>
      <c r="M134" s="43"/>
      <c r="N134" s="43"/>
      <c r="O134" s="43"/>
      <c r="P134" s="43"/>
      <c r="Q134" s="43"/>
      <c r="R134" s="43"/>
      <c r="S134" s="43"/>
      <c r="T134" s="43"/>
    </row>
    <row r="135" spans="1:20" s="8" customFormat="1">
      <c r="A135" s="39"/>
      <c r="B135" s="43"/>
      <c r="C135" s="43"/>
      <c r="D135" s="44"/>
      <c r="E135" s="2"/>
      <c r="F135" s="43"/>
      <c r="G135" s="43"/>
      <c r="H135" s="43"/>
      <c r="I135" s="43"/>
      <c r="J135" s="43"/>
      <c r="M135" s="43"/>
      <c r="N135" s="43"/>
      <c r="O135" s="43"/>
      <c r="P135" s="43"/>
      <c r="Q135" s="43"/>
      <c r="R135" s="43"/>
      <c r="S135" s="43"/>
      <c r="T135" s="43"/>
    </row>
    <row r="136" spans="1:20" s="8" customFormat="1">
      <c r="A136" s="39"/>
      <c r="B136" s="43"/>
      <c r="C136" s="43"/>
      <c r="D136" s="44"/>
      <c r="E136" s="2"/>
      <c r="F136" s="43"/>
      <c r="G136" s="43"/>
      <c r="H136" s="43"/>
      <c r="I136" s="43"/>
      <c r="J136" s="43"/>
      <c r="M136" s="43"/>
      <c r="N136" s="43"/>
      <c r="O136" s="43"/>
      <c r="P136" s="43"/>
      <c r="Q136" s="43"/>
      <c r="R136" s="43"/>
      <c r="S136" s="43"/>
      <c r="T136" s="43"/>
    </row>
    <row r="137" spans="1:20" s="8" customFormat="1">
      <c r="A137" s="39"/>
      <c r="B137" s="43"/>
      <c r="C137" s="43"/>
      <c r="D137" s="44"/>
      <c r="E137" s="2"/>
      <c r="F137" s="43"/>
      <c r="G137" s="43"/>
      <c r="H137" s="43"/>
      <c r="I137" s="43"/>
      <c r="J137" s="43"/>
      <c r="M137" s="43"/>
      <c r="N137" s="43"/>
      <c r="O137" s="43"/>
      <c r="P137" s="43"/>
      <c r="Q137" s="43"/>
      <c r="R137" s="43"/>
      <c r="S137" s="43"/>
      <c r="T137" s="43"/>
    </row>
    <row r="138" spans="1:20" s="8" customFormat="1">
      <c r="A138" s="39"/>
      <c r="B138" s="43"/>
      <c r="C138" s="43"/>
      <c r="D138" s="44"/>
      <c r="E138" s="2"/>
      <c r="F138" s="43"/>
      <c r="G138" s="43"/>
      <c r="H138" s="43"/>
      <c r="I138" s="43"/>
      <c r="J138" s="43"/>
      <c r="M138" s="43"/>
      <c r="N138" s="43"/>
      <c r="O138" s="43"/>
      <c r="P138" s="43"/>
      <c r="Q138" s="43"/>
      <c r="R138" s="43"/>
      <c r="S138" s="43"/>
      <c r="T138" s="43"/>
    </row>
    <row r="139" spans="1:20" s="8" customFormat="1">
      <c r="A139" s="39"/>
      <c r="B139" s="43"/>
      <c r="C139" s="43"/>
      <c r="D139" s="44"/>
      <c r="E139" s="2"/>
      <c r="F139" s="43"/>
      <c r="G139" s="43"/>
      <c r="H139" s="43"/>
      <c r="I139" s="43"/>
      <c r="J139" s="43"/>
      <c r="M139" s="43"/>
      <c r="N139" s="43"/>
      <c r="O139" s="43"/>
      <c r="P139" s="43"/>
      <c r="Q139" s="43"/>
      <c r="R139" s="43"/>
      <c r="S139" s="43"/>
      <c r="T139" s="43"/>
    </row>
    <row r="140" spans="1:20" s="8" customFormat="1">
      <c r="A140" s="39"/>
      <c r="B140" s="43"/>
      <c r="C140" s="43"/>
      <c r="D140" s="44"/>
      <c r="E140" s="2"/>
      <c r="F140" s="43"/>
      <c r="G140" s="43"/>
      <c r="H140" s="43"/>
      <c r="I140" s="43"/>
      <c r="J140" s="43"/>
      <c r="M140" s="43"/>
      <c r="N140" s="43"/>
      <c r="O140" s="43"/>
      <c r="P140" s="43"/>
      <c r="Q140" s="43"/>
      <c r="R140" s="43"/>
      <c r="S140" s="43"/>
      <c r="T140" s="43"/>
    </row>
    <row r="141" spans="1:20" s="8" customFormat="1">
      <c r="A141" s="39"/>
      <c r="B141" s="43"/>
      <c r="C141" s="43"/>
      <c r="D141" s="44"/>
      <c r="E141" s="2"/>
      <c r="F141" s="43"/>
      <c r="G141" s="43"/>
      <c r="H141" s="43"/>
      <c r="I141" s="43"/>
      <c r="J141" s="43"/>
      <c r="M141" s="43"/>
      <c r="N141" s="43"/>
      <c r="O141" s="43"/>
      <c r="P141" s="43"/>
      <c r="Q141" s="43"/>
      <c r="R141" s="43"/>
      <c r="S141" s="43"/>
      <c r="T141" s="43"/>
    </row>
    <row r="142" spans="1:20" s="8" customFormat="1">
      <c r="A142" s="39"/>
      <c r="B142" s="43"/>
      <c r="C142" s="43"/>
      <c r="D142" s="44"/>
      <c r="E142" s="2"/>
      <c r="F142" s="43"/>
      <c r="G142" s="43"/>
      <c r="H142" s="43"/>
      <c r="I142" s="43"/>
      <c r="J142" s="43"/>
      <c r="M142" s="43"/>
      <c r="N142" s="43"/>
      <c r="O142" s="43"/>
      <c r="P142" s="43"/>
      <c r="Q142" s="43"/>
      <c r="R142" s="43"/>
      <c r="S142" s="43"/>
      <c r="T142" s="43"/>
    </row>
    <row r="143" spans="1:20" s="8" customFormat="1">
      <c r="A143" s="39"/>
      <c r="B143" s="43"/>
      <c r="C143" s="43"/>
      <c r="D143" s="44"/>
      <c r="E143" s="2"/>
      <c r="F143" s="43"/>
      <c r="G143" s="43"/>
      <c r="H143" s="43"/>
      <c r="I143" s="43"/>
      <c r="J143" s="43"/>
      <c r="M143" s="43"/>
      <c r="N143" s="43"/>
      <c r="O143" s="43"/>
      <c r="P143" s="43"/>
      <c r="Q143" s="43"/>
      <c r="R143" s="43"/>
      <c r="S143" s="43"/>
      <c r="T143" s="43"/>
    </row>
    <row r="144" spans="1:20" s="8" customFormat="1">
      <c r="A144" s="39"/>
      <c r="B144" s="43"/>
      <c r="C144" s="43"/>
      <c r="D144" s="44"/>
      <c r="E144" s="2"/>
      <c r="F144" s="43"/>
      <c r="G144" s="43"/>
      <c r="H144" s="43"/>
      <c r="I144" s="43"/>
      <c r="J144" s="43"/>
      <c r="M144" s="43"/>
      <c r="N144" s="43"/>
      <c r="O144" s="43"/>
      <c r="P144" s="43"/>
      <c r="Q144" s="43"/>
      <c r="R144" s="43"/>
      <c r="S144" s="43"/>
      <c r="T144" s="43"/>
    </row>
    <row r="145" spans="1:20" s="8" customFormat="1">
      <c r="A145" s="39"/>
      <c r="B145" s="43"/>
      <c r="C145" s="43"/>
      <c r="D145" s="44"/>
      <c r="E145" s="2"/>
      <c r="F145" s="43"/>
      <c r="G145" s="43"/>
      <c r="H145" s="43"/>
      <c r="I145" s="43"/>
      <c r="J145" s="43"/>
      <c r="M145" s="43"/>
      <c r="N145" s="43"/>
      <c r="O145" s="43"/>
      <c r="P145" s="43"/>
      <c r="Q145" s="43"/>
      <c r="R145" s="43"/>
      <c r="S145" s="43"/>
      <c r="T145" s="43"/>
    </row>
    <row r="146" spans="1:20" s="8" customFormat="1">
      <c r="A146" s="39"/>
      <c r="B146" s="43"/>
      <c r="C146" s="43"/>
      <c r="D146" s="44"/>
      <c r="E146" s="2"/>
      <c r="F146" s="43"/>
      <c r="G146" s="43"/>
      <c r="H146" s="43"/>
      <c r="I146" s="43"/>
      <c r="J146" s="43"/>
      <c r="M146" s="43"/>
      <c r="N146" s="43"/>
      <c r="O146" s="43"/>
      <c r="P146" s="43"/>
      <c r="Q146" s="43"/>
      <c r="R146" s="43"/>
      <c r="S146" s="43"/>
      <c r="T146" s="43"/>
    </row>
    <row r="147" spans="1:20" s="8" customFormat="1">
      <c r="A147" s="39"/>
      <c r="B147" s="43"/>
      <c r="C147" s="43"/>
      <c r="D147" s="44"/>
      <c r="E147" s="2"/>
      <c r="F147" s="43"/>
      <c r="G147" s="43"/>
      <c r="H147" s="43"/>
      <c r="I147" s="43"/>
      <c r="J147" s="43"/>
      <c r="M147" s="43"/>
      <c r="N147" s="43"/>
      <c r="O147" s="43"/>
      <c r="P147" s="43"/>
      <c r="Q147" s="43"/>
      <c r="R147" s="43"/>
      <c r="S147" s="43"/>
      <c r="T147" s="43"/>
    </row>
    <row r="148" spans="1:20" s="8" customFormat="1">
      <c r="A148" s="39"/>
      <c r="B148" s="43"/>
      <c r="C148" s="43"/>
      <c r="D148" s="44"/>
      <c r="E148" s="2"/>
      <c r="F148" s="43"/>
      <c r="G148" s="43"/>
      <c r="H148" s="43"/>
      <c r="I148" s="43"/>
      <c r="J148" s="43"/>
      <c r="M148" s="43"/>
      <c r="N148" s="43"/>
      <c r="O148" s="43"/>
      <c r="P148" s="43"/>
      <c r="Q148" s="43"/>
      <c r="R148" s="43"/>
      <c r="S148" s="43"/>
      <c r="T148" s="43"/>
    </row>
    <row r="149" spans="1:20" s="8" customFormat="1">
      <c r="A149" s="39"/>
      <c r="B149" s="43"/>
      <c r="C149" s="43"/>
      <c r="D149" s="44"/>
      <c r="E149" s="2"/>
      <c r="F149" s="43"/>
      <c r="G149" s="43"/>
      <c r="H149" s="43"/>
      <c r="I149" s="43"/>
      <c r="J149" s="43"/>
      <c r="M149" s="43"/>
      <c r="N149" s="43"/>
      <c r="O149" s="43"/>
      <c r="P149" s="43"/>
      <c r="Q149" s="43"/>
      <c r="R149" s="43"/>
      <c r="S149" s="43"/>
      <c r="T149" s="43"/>
    </row>
    <row r="150" spans="1:20" s="8" customFormat="1">
      <c r="A150" s="39"/>
      <c r="B150" s="43"/>
      <c r="C150" s="43"/>
      <c r="D150" s="44"/>
      <c r="E150" s="2"/>
      <c r="F150" s="43"/>
      <c r="G150" s="43"/>
      <c r="H150" s="43"/>
      <c r="I150" s="43"/>
      <c r="J150" s="43"/>
      <c r="M150" s="43"/>
      <c r="N150" s="43"/>
      <c r="O150" s="43"/>
      <c r="P150" s="43"/>
      <c r="Q150" s="43"/>
      <c r="R150" s="43"/>
      <c r="S150" s="43"/>
      <c r="T150" s="43"/>
    </row>
    <row r="151" spans="1:20" s="8" customFormat="1">
      <c r="A151" s="39"/>
      <c r="B151" s="43"/>
      <c r="C151" s="43"/>
      <c r="D151" s="44"/>
      <c r="E151" s="2"/>
      <c r="F151" s="43"/>
      <c r="G151" s="43"/>
      <c r="H151" s="43"/>
      <c r="I151" s="43"/>
      <c r="J151" s="43"/>
      <c r="M151" s="43"/>
      <c r="N151" s="43"/>
      <c r="O151" s="43"/>
      <c r="P151" s="43"/>
      <c r="Q151" s="43"/>
      <c r="R151" s="43"/>
      <c r="S151" s="43"/>
      <c r="T151" s="43"/>
    </row>
    <row r="152" spans="1:20" s="8" customFormat="1">
      <c r="A152" s="39"/>
      <c r="B152" s="43"/>
      <c r="C152" s="43"/>
      <c r="D152" s="44"/>
      <c r="E152" s="2"/>
      <c r="F152" s="43"/>
      <c r="G152" s="43"/>
      <c r="H152" s="43"/>
      <c r="I152" s="43"/>
      <c r="J152" s="43"/>
      <c r="M152" s="43"/>
      <c r="N152" s="43"/>
      <c r="O152" s="43"/>
      <c r="P152" s="43"/>
      <c r="Q152" s="43"/>
      <c r="R152" s="43"/>
      <c r="S152" s="43"/>
      <c r="T152" s="43"/>
    </row>
    <row r="153" spans="1:20" s="8" customFormat="1">
      <c r="A153" s="39"/>
      <c r="B153" s="43"/>
      <c r="C153" s="43"/>
      <c r="D153" s="44"/>
      <c r="E153" s="2"/>
      <c r="F153" s="43"/>
      <c r="G153" s="43"/>
      <c r="H153" s="43"/>
      <c r="I153" s="43"/>
      <c r="J153" s="43"/>
      <c r="M153" s="43"/>
      <c r="N153" s="43"/>
      <c r="O153" s="43"/>
      <c r="P153" s="43"/>
      <c r="Q153" s="43"/>
      <c r="R153" s="43"/>
      <c r="S153" s="43"/>
      <c r="T153" s="43"/>
    </row>
    <row r="154" spans="1:20" s="8" customFormat="1">
      <c r="A154" s="39"/>
      <c r="B154" s="43"/>
      <c r="C154" s="43"/>
      <c r="D154" s="44"/>
      <c r="E154" s="2"/>
      <c r="F154" s="43"/>
      <c r="G154" s="43"/>
      <c r="H154" s="43"/>
      <c r="I154" s="43"/>
      <c r="J154" s="43"/>
      <c r="M154" s="43"/>
      <c r="N154" s="43"/>
      <c r="O154" s="43"/>
      <c r="P154" s="43"/>
      <c r="Q154" s="43"/>
      <c r="R154" s="43"/>
      <c r="S154" s="43"/>
      <c r="T154" s="43"/>
    </row>
    <row r="155" spans="1:20" s="8" customFormat="1">
      <c r="A155" s="39"/>
      <c r="B155" s="43"/>
      <c r="C155" s="43"/>
      <c r="D155" s="44"/>
      <c r="E155" s="2"/>
      <c r="F155" s="43"/>
      <c r="G155" s="43"/>
      <c r="H155" s="43"/>
      <c r="I155" s="43"/>
      <c r="J155" s="43"/>
      <c r="M155" s="43"/>
      <c r="N155" s="43"/>
      <c r="O155" s="43"/>
      <c r="P155" s="43"/>
      <c r="Q155" s="43"/>
      <c r="R155" s="43"/>
      <c r="S155" s="43"/>
      <c r="T155" s="43"/>
    </row>
    <row r="156" spans="1:20" s="8" customFormat="1">
      <c r="A156" s="39"/>
      <c r="B156" s="43"/>
      <c r="C156" s="43"/>
      <c r="D156" s="44"/>
      <c r="E156" s="2"/>
      <c r="F156" s="43"/>
      <c r="G156" s="43"/>
      <c r="H156" s="43"/>
      <c r="I156" s="43"/>
      <c r="J156" s="43"/>
      <c r="M156" s="43"/>
      <c r="N156" s="43"/>
      <c r="O156" s="43"/>
      <c r="P156" s="43"/>
      <c r="Q156" s="43"/>
      <c r="R156" s="43"/>
      <c r="S156" s="43"/>
      <c r="T156" s="43"/>
    </row>
    <row r="157" spans="1:20" s="8" customFormat="1">
      <c r="A157" s="39"/>
      <c r="B157" s="43"/>
      <c r="C157" s="43"/>
      <c r="D157" s="44"/>
      <c r="E157" s="2"/>
      <c r="F157" s="43"/>
      <c r="G157" s="43"/>
      <c r="H157" s="43"/>
      <c r="I157" s="43"/>
      <c r="J157" s="43"/>
      <c r="M157" s="43"/>
      <c r="N157" s="43"/>
      <c r="O157" s="43"/>
      <c r="P157" s="43"/>
      <c r="Q157" s="43"/>
      <c r="R157" s="43"/>
      <c r="S157" s="43"/>
      <c r="T157" s="43"/>
    </row>
    <row r="158" spans="1:20" s="8" customFormat="1">
      <c r="A158" s="39"/>
      <c r="B158" s="43"/>
      <c r="C158" s="43"/>
      <c r="D158" s="44"/>
      <c r="E158" s="2"/>
      <c r="F158" s="43"/>
      <c r="G158" s="43"/>
      <c r="H158" s="43"/>
      <c r="I158" s="43"/>
      <c r="J158" s="43"/>
      <c r="M158" s="43"/>
      <c r="N158" s="43"/>
      <c r="O158" s="43"/>
      <c r="P158" s="43"/>
      <c r="Q158" s="43"/>
      <c r="R158" s="43"/>
      <c r="S158" s="43"/>
      <c r="T158" s="43"/>
    </row>
    <row r="159" spans="1:20" s="8" customFormat="1">
      <c r="A159" s="39"/>
      <c r="B159" s="43"/>
      <c r="C159" s="43"/>
      <c r="D159" s="44"/>
      <c r="E159" s="2"/>
      <c r="F159" s="43"/>
      <c r="G159" s="43"/>
      <c r="H159" s="43"/>
      <c r="I159" s="43"/>
      <c r="J159" s="43"/>
      <c r="M159" s="43"/>
      <c r="N159" s="43"/>
      <c r="O159" s="43"/>
      <c r="P159" s="43"/>
      <c r="Q159" s="43"/>
      <c r="R159" s="43"/>
      <c r="S159" s="43"/>
      <c r="T159" s="43"/>
    </row>
    <row r="160" spans="1:20" s="8" customFormat="1">
      <c r="A160" s="39"/>
      <c r="B160" s="43"/>
      <c r="C160" s="43"/>
      <c r="D160" s="44"/>
      <c r="E160" s="2"/>
      <c r="F160" s="43"/>
      <c r="G160" s="43"/>
      <c r="H160" s="43"/>
      <c r="I160" s="43"/>
      <c r="J160" s="43"/>
      <c r="M160" s="43"/>
      <c r="N160" s="43"/>
      <c r="O160" s="43"/>
      <c r="P160" s="43"/>
      <c r="Q160" s="43"/>
      <c r="R160" s="43"/>
      <c r="S160" s="43"/>
      <c r="T160" s="43"/>
    </row>
    <row r="161" spans="1:20" s="8" customFormat="1">
      <c r="A161" s="39"/>
      <c r="B161" s="43"/>
      <c r="C161" s="43"/>
      <c r="D161" s="44"/>
      <c r="E161" s="2"/>
      <c r="F161" s="43"/>
      <c r="G161" s="43"/>
      <c r="H161" s="43"/>
      <c r="I161" s="43"/>
      <c r="J161" s="43"/>
      <c r="M161" s="43"/>
      <c r="N161" s="43"/>
      <c r="O161" s="43"/>
      <c r="P161" s="43"/>
      <c r="Q161" s="43"/>
      <c r="R161" s="43"/>
      <c r="S161" s="43"/>
      <c r="T161" s="43"/>
    </row>
    <row r="162" spans="1:20" s="8" customFormat="1">
      <c r="A162" s="39"/>
      <c r="B162" s="43"/>
      <c r="C162" s="43"/>
      <c r="D162" s="44"/>
      <c r="E162" s="2"/>
      <c r="F162" s="43"/>
      <c r="G162" s="43"/>
      <c r="H162" s="43"/>
      <c r="I162" s="43"/>
      <c r="J162" s="43"/>
      <c r="M162" s="43"/>
      <c r="N162" s="43"/>
      <c r="O162" s="43"/>
      <c r="P162" s="43"/>
      <c r="Q162" s="43"/>
      <c r="R162" s="43"/>
      <c r="S162" s="43"/>
      <c r="T162" s="43"/>
    </row>
    <row r="163" spans="1:20" s="8" customFormat="1">
      <c r="A163" s="39"/>
      <c r="B163" s="43"/>
      <c r="C163" s="43"/>
      <c r="D163" s="44"/>
      <c r="E163" s="2"/>
      <c r="F163" s="43"/>
      <c r="G163" s="43"/>
      <c r="H163" s="43"/>
      <c r="I163" s="43"/>
      <c r="J163" s="43"/>
      <c r="M163" s="43"/>
      <c r="N163" s="43"/>
      <c r="O163" s="43"/>
      <c r="P163" s="43"/>
      <c r="Q163" s="43"/>
      <c r="R163" s="43"/>
      <c r="S163" s="43"/>
      <c r="T163" s="43"/>
    </row>
    <row r="164" spans="1:20" s="8" customFormat="1">
      <c r="A164" s="39"/>
      <c r="B164" s="43"/>
      <c r="C164" s="43"/>
      <c r="D164" s="44"/>
      <c r="E164" s="2"/>
      <c r="F164" s="43"/>
      <c r="G164" s="43"/>
      <c r="H164" s="43"/>
      <c r="I164" s="43"/>
      <c r="J164" s="43"/>
      <c r="M164" s="43"/>
      <c r="N164" s="43"/>
      <c r="O164" s="43"/>
      <c r="P164" s="43"/>
      <c r="Q164" s="43"/>
      <c r="R164" s="43"/>
      <c r="S164" s="43"/>
      <c r="T164" s="43"/>
    </row>
    <row r="165" spans="1:20" s="8" customFormat="1">
      <c r="A165" s="39"/>
      <c r="B165" s="43"/>
      <c r="C165" s="43"/>
      <c r="D165" s="44"/>
      <c r="E165" s="2"/>
      <c r="F165" s="43"/>
      <c r="G165" s="43"/>
      <c r="H165" s="43"/>
      <c r="I165" s="43"/>
      <c r="J165" s="43"/>
      <c r="M165" s="43"/>
      <c r="N165" s="43"/>
      <c r="O165" s="43"/>
      <c r="P165" s="43"/>
      <c r="Q165" s="43"/>
      <c r="R165" s="43"/>
      <c r="S165" s="43"/>
      <c r="T165" s="43"/>
    </row>
    <row r="166" spans="1:20" s="8" customFormat="1">
      <c r="A166" s="39"/>
      <c r="B166" s="43"/>
      <c r="C166" s="43"/>
      <c r="D166" s="44"/>
      <c r="E166" s="2"/>
      <c r="F166" s="43"/>
      <c r="G166" s="43"/>
      <c r="H166" s="43"/>
      <c r="I166" s="43"/>
      <c r="J166" s="43"/>
      <c r="M166" s="43"/>
      <c r="N166" s="43"/>
      <c r="O166" s="43"/>
      <c r="P166" s="43"/>
      <c r="Q166" s="43"/>
      <c r="R166" s="43"/>
      <c r="S166" s="43"/>
      <c r="T166" s="43"/>
    </row>
    <row r="167" spans="1:20" s="8" customFormat="1">
      <c r="A167" s="39"/>
      <c r="B167" s="43"/>
      <c r="C167" s="43"/>
      <c r="D167" s="44"/>
      <c r="E167" s="2"/>
      <c r="F167" s="43"/>
      <c r="G167" s="43"/>
      <c r="H167" s="43"/>
      <c r="I167" s="43"/>
      <c r="J167" s="43"/>
      <c r="M167" s="43"/>
      <c r="N167" s="43"/>
      <c r="O167" s="43"/>
      <c r="P167" s="43"/>
      <c r="Q167" s="43"/>
      <c r="R167" s="43"/>
      <c r="S167" s="43"/>
      <c r="T167" s="43"/>
    </row>
    <row r="168" spans="1:20" s="8" customFormat="1">
      <c r="A168" s="39"/>
      <c r="B168" s="43"/>
      <c r="C168" s="43"/>
      <c r="D168" s="44"/>
      <c r="E168" s="2"/>
      <c r="F168" s="43"/>
      <c r="G168" s="43"/>
      <c r="H168" s="43"/>
      <c r="I168" s="43"/>
      <c r="J168" s="43"/>
      <c r="M168" s="43"/>
      <c r="N168" s="43"/>
      <c r="O168" s="43"/>
      <c r="P168" s="43"/>
      <c r="Q168" s="43"/>
      <c r="R168" s="43"/>
      <c r="S168" s="43"/>
      <c r="T168" s="43"/>
    </row>
    <row r="169" spans="1:20" s="8" customFormat="1">
      <c r="A169" s="39"/>
      <c r="B169" s="43"/>
      <c r="C169" s="43"/>
      <c r="D169" s="44"/>
      <c r="E169" s="2"/>
      <c r="F169" s="43"/>
      <c r="G169" s="43"/>
      <c r="H169" s="43"/>
      <c r="I169" s="43"/>
      <c r="J169" s="43"/>
      <c r="M169" s="43"/>
      <c r="N169" s="43"/>
      <c r="O169" s="43"/>
      <c r="P169" s="43"/>
      <c r="Q169" s="43"/>
      <c r="R169" s="43"/>
      <c r="S169" s="43"/>
      <c r="T169" s="43"/>
    </row>
    <row r="170" spans="1:20" s="8" customFormat="1">
      <c r="A170" s="39"/>
      <c r="B170" s="43"/>
      <c r="C170" s="43"/>
      <c r="D170" s="44"/>
      <c r="E170" s="2"/>
      <c r="F170" s="43"/>
      <c r="G170" s="43"/>
      <c r="H170" s="43"/>
      <c r="I170" s="43"/>
      <c r="J170" s="43"/>
      <c r="M170" s="43"/>
      <c r="N170" s="43"/>
      <c r="O170" s="43"/>
      <c r="P170" s="43"/>
      <c r="Q170" s="43"/>
      <c r="R170" s="43"/>
      <c r="S170" s="43"/>
      <c r="T170" s="43"/>
    </row>
    <row r="171" spans="1:20" s="8" customFormat="1">
      <c r="A171" s="39"/>
      <c r="B171" s="43"/>
      <c r="C171" s="43"/>
      <c r="D171" s="44"/>
      <c r="E171" s="2"/>
      <c r="F171" s="43"/>
      <c r="G171" s="43"/>
      <c r="H171" s="43"/>
      <c r="I171" s="43"/>
      <c r="J171" s="43"/>
      <c r="M171" s="43"/>
      <c r="N171" s="43"/>
      <c r="O171" s="43"/>
      <c r="P171" s="43"/>
      <c r="Q171" s="43"/>
      <c r="R171" s="43"/>
      <c r="S171" s="43"/>
      <c r="T171" s="43"/>
    </row>
    <row r="172" spans="1:20" s="8" customFormat="1">
      <c r="A172" s="39"/>
      <c r="B172" s="43"/>
      <c r="C172" s="43"/>
      <c r="D172" s="44"/>
      <c r="E172" s="2"/>
      <c r="F172" s="43"/>
      <c r="G172" s="43"/>
      <c r="H172" s="43"/>
      <c r="I172" s="43"/>
      <c r="J172" s="43"/>
      <c r="M172" s="43"/>
      <c r="N172" s="43"/>
      <c r="O172" s="43"/>
      <c r="P172" s="43"/>
      <c r="Q172" s="43"/>
      <c r="R172" s="43"/>
      <c r="S172" s="43"/>
      <c r="T172" s="43"/>
    </row>
    <row r="173" spans="1:20" s="8" customFormat="1">
      <c r="A173" s="39"/>
      <c r="B173" s="43"/>
      <c r="C173" s="43"/>
      <c r="D173" s="44"/>
      <c r="E173" s="2"/>
      <c r="F173" s="43"/>
      <c r="G173" s="43"/>
      <c r="H173" s="43"/>
      <c r="I173" s="43"/>
      <c r="J173" s="43"/>
      <c r="M173" s="43"/>
      <c r="N173" s="43"/>
      <c r="O173" s="43"/>
      <c r="P173" s="43"/>
      <c r="Q173" s="43"/>
      <c r="R173" s="43"/>
      <c r="S173" s="43"/>
      <c r="T173" s="43"/>
    </row>
    <row r="174" spans="1:20" s="8" customFormat="1">
      <c r="A174" s="39"/>
      <c r="B174" s="43"/>
      <c r="C174" s="43"/>
      <c r="D174" s="44"/>
      <c r="E174" s="2"/>
      <c r="F174" s="43"/>
      <c r="G174" s="43"/>
      <c r="H174" s="43"/>
      <c r="I174" s="43"/>
      <c r="J174" s="43"/>
      <c r="M174" s="43"/>
      <c r="N174" s="43"/>
      <c r="O174" s="43"/>
      <c r="P174" s="43"/>
      <c r="Q174" s="43"/>
      <c r="R174" s="43"/>
      <c r="S174" s="43"/>
      <c r="T174" s="43"/>
    </row>
    <row r="175" spans="1:20" s="8" customFormat="1">
      <c r="A175" s="39"/>
      <c r="B175" s="43"/>
      <c r="C175" s="43"/>
      <c r="D175" s="44"/>
      <c r="E175" s="2"/>
      <c r="F175" s="43"/>
      <c r="G175" s="43"/>
      <c r="H175" s="43"/>
      <c r="I175" s="43"/>
      <c r="J175" s="43"/>
      <c r="M175" s="43"/>
      <c r="N175" s="43"/>
      <c r="O175" s="43"/>
      <c r="P175" s="43"/>
      <c r="Q175" s="43"/>
      <c r="R175" s="43"/>
      <c r="S175" s="43"/>
      <c r="T175" s="43"/>
    </row>
    <row r="176" spans="1:20" s="8" customFormat="1">
      <c r="A176" s="39"/>
      <c r="B176" s="43"/>
      <c r="C176" s="43"/>
      <c r="D176" s="44"/>
      <c r="E176" s="2"/>
      <c r="F176" s="43"/>
      <c r="G176" s="43"/>
      <c r="H176" s="43"/>
      <c r="I176" s="43"/>
      <c r="J176" s="43"/>
      <c r="M176" s="43"/>
      <c r="N176" s="43"/>
      <c r="O176" s="43"/>
      <c r="P176" s="43"/>
      <c r="Q176" s="43"/>
      <c r="R176" s="43"/>
      <c r="S176" s="43"/>
      <c r="T176" s="43"/>
    </row>
    <row r="177" spans="1:20" s="8" customFormat="1">
      <c r="A177" s="39"/>
      <c r="B177" s="43"/>
      <c r="C177" s="43"/>
      <c r="D177" s="44"/>
      <c r="E177" s="2"/>
      <c r="F177" s="43"/>
      <c r="G177" s="43"/>
      <c r="H177" s="43"/>
      <c r="I177" s="43"/>
      <c r="J177" s="43"/>
      <c r="M177" s="43"/>
      <c r="N177" s="43"/>
      <c r="O177" s="43"/>
      <c r="P177" s="43"/>
      <c r="Q177" s="43"/>
      <c r="R177" s="43"/>
      <c r="S177" s="43"/>
      <c r="T177" s="43"/>
    </row>
    <row r="178" spans="1:20" s="8" customFormat="1">
      <c r="A178" s="39"/>
      <c r="B178" s="43"/>
      <c r="C178" s="43"/>
      <c r="D178" s="44"/>
      <c r="E178" s="2"/>
      <c r="F178" s="43"/>
      <c r="G178" s="43"/>
      <c r="H178" s="43"/>
      <c r="I178" s="43"/>
      <c r="J178" s="43"/>
      <c r="M178" s="43"/>
      <c r="N178" s="43"/>
      <c r="O178" s="43"/>
      <c r="P178" s="43"/>
      <c r="Q178" s="43"/>
      <c r="R178" s="43"/>
      <c r="S178" s="43"/>
      <c r="T178" s="43"/>
    </row>
    <row r="179" spans="1:20" s="8" customFormat="1">
      <c r="A179" s="39"/>
      <c r="B179" s="43"/>
      <c r="C179" s="43"/>
      <c r="D179" s="44"/>
      <c r="E179" s="2"/>
      <c r="F179" s="43"/>
      <c r="G179" s="43"/>
      <c r="H179" s="43"/>
      <c r="I179" s="43"/>
      <c r="J179" s="43"/>
      <c r="M179" s="43"/>
      <c r="N179" s="43"/>
      <c r="O179" s="43"/>
      <c r="P179" s="43"/>
      <c r="Q179" s="43"/>
      <c r="R179" s="43"/>
      <c r="S179" s="43"/>
      <c r="T179" s="43"/>
    </row>
    <row r="180" spans="1:20" s="8" customFormat="1">
      <c r="A180" s="39"/>
      <c r="B180" s="43"/>
      <c r="C180" s="43"/>
      <c r="D180" s="44"/>
      <c r="E180" s="2"/>
      <c r="F180" s="43"/>
      <c r="G180" s="43"/>
      <c r="H180" s="43"/>
      <c r="I180" s="43"/>
      <c r="J180" s="43"/>
      <c r="M180" s="43"/>
      <c r="N180" s="43"/>
      <c r="O180" s="43"/>
      <c r="P180" s="43"/>
      <c r="Q180" s="43"/>
      <c r="R180" s="43"/>
      <c r="S180" s="43"/>
      <c r="T180" s="43"/>
    </row>
    <row r="181" spans="1:20" s="8" customFormat="1">
      <c r="A181" s="39"/>
      <c r="B181" s="43"/>
      <c r="C181" s="43"/>
      <c r="D181" s="44"/>
      <c r="E181" s="2"/>
      <c r="F181" s="43"/>
      <c r="G181" s="43"/>
      <c r="H181" s="43"/>
      <c r="I181" s="43"/>
      <c r="J181" s="43"/>
      <c r="M181" s="43"/>
      <c r="N181" s="43"/>
      <c r="O181" s="43"/>
      <c r="P181" s="43"/>
      <c r="Q181" s="43"/>
      <c r="R181" s="43"/>
      <c r="S181" s="43"/>
      <c r="T181" s="43"/>
    </row>
    <row r="182" spans="1:20" s="8" customFormat="1">
      <c r="A182" s="39"/>
      <c r="B182" s="43"/>
      <c r="C182" s="43"/>
      <c r="D182" s="44"/>
      <c r="E182" s="2"/>
      <c r="F182" s="43"/>
      <c r="G182" s="43"/>
      <c r="H182" s="43"/>
      <c r="I182" s="43"/>
      <c r="J182" s="43"/>
      <c r="M182" s="43"/>
      <c r="N182" s="43"/>
      <c r="O182" s="43"/>
      <c r="P182" s="43"/>
      <c r="Q182" s="43"/>
      <c r="R182" s="43"/>
      <c r="S182" s="43"/>
      <c r="T182" s="43"/>
    </row>
    <row r="183" spans="1:20" s="8" customFormat="1">
      <c r="A183" s="39"/>
      <c r="B183" s="43"/>
      <c r="C183" s="43"/>
      <c r="D183" s="44"/>
      <c r="E183" s="2"/>
      <c r="F183" s="43"/>
      <c r="G183" s="43"/>
      <c r="H183" s="43"/>
      <c r="I183" s="43"/>
      <c r="J183" s="43"/>
      <c r="M183" s="43"/>
      <c r="N183" s="43"/>
      <c r="O183" s="43"/>
      <c r="P183" s="43"/>
      <c r="Q183" s="43"/>
      <c r="R183" s="43"/>
      <c r="S183" s="43"/>
      <c r="T183" s="43"/>
    </row>
    <row r="184" spans="1:20" s="8" customFormat="1">
      <c r="A184" s="39"/>
      <c r="B184" s="43"/>
      <c r="C184" s="43"/>
      <c r="D184" s="44"/>
      <c r="E184" s="2"/>
      <c r="F184" s="43"/>
      <c r="G184" s="43"/>
      <c r="H184" s="43"/>
      <c r="I184" s="43"/>
      <c r="J184" s="43"/>
      <c r="M184" s="43"/>
      <c r="N184" s="43"/>
      <c r="O184" s="43"/>
      <c r="P184" s="43"/>
      <c r="Q184" s="43"/>
      <c r="R184" s="43"/>
      <c r="S184" s="43"/>
      <c r="T184" s="43"/>
    </row>
    <row r="185" spans="1:20" s="8" customFormat="1">
      <c r="A185" s="39"/>
      <c r="B185" s="43"/>
      <c r="C185" s="43"/>
      <c r="D185" s="44"/>
      <c r="E185" s="2"/>
      <c r="F185" s="43"/>
      <c r="G185" s="43"/>
      <c r="H185" s="43"/>
      <c r="I185" s="43"/>
      <c r="J185" s="43"/>
      <c r="M185" s="43"/>
      <c r="N185" s="43"/>
      <c r="O185" s="43"/>
      <c r="P185" s="43"/>
      <c r="Q185" s="43"/>
      <c r="R185" s="43"/>
      <c r="S185" s="43"/>
      <c r="T185" s="43"/>
    </row>
    <row r="186" spans="1:20" s="8" customFormat="1">
      <c r="A186" s="39"/>
      <c r="B186" s="43"/>
      <c r="C186" s="43"/>
      <c r="D186" s="44"/>
      <c r="E186" s="2"/>
      <c r="F186" s="43"/>
      <c r="G186" s="43"/>
      <c r="H186" s="43"/>
      <c r="I186" s="43"/>
      <c r="J186" s="43"/>
      <c r="M186" s="43"/>
      <c r="N186" s="43"/>
      <c r="O186" s="43"/>
      <c r="P186" s="43"/>
      <c r="Q186" s="43"/>
      <c r="R186" s="43"/>
      <c r="S186" s="43"/>
      <c r="T186" s="43"/>
    </row>
    <row r="187" spans="1:20" s="8" customFormat="1">
      <c r="A187" s="39"/>
      <c r="B187" s="43"/>
      <c r="C187" s="43"/>
      <c r="D187" s="44"/>
      <c r="E187" s="2"/>
      <c r="F187" s="43"/>
      <c r="G187" s="43"/>
      <c r="H187" s="43"/>
      <c r="I187" s="43"/>
      <c r="J187" s="43"/>
      <c r="M187" s="43"/>
      <c r="N187" s="43"/>
      <c r="O187" s="43"/>
      <c r="P187" s="43"/>
      <c r="Q187" s="43"/>
      <c r="R187" s="43"/>
      <c r="S187" s="43"/>
      <c r="T187" s="43"/>
    </row>
    <row r="188" spans="1:20" s="8" customFormat="1">
      <c r="A188" s="39"/>
      <c r="B188" s="43"/>
      <c r="C188" s="43"/>
      <c r="D188" s="44"/>
      <c r="E188" s="2"/>
      <c r="F188" s="43"/>
      <c r="G188" s="43"/>
      <c r="H188" s="43"/>
      <c r="I188" s="43"/>
      <c r="J188" s="43"/>
      <c r="M188" s="43"/>
      <c r="N188" s="43"/>
      <c r="O188" s="43"/>
      <c r="P188" s="43"/>
      <c r="Q188" s="43"/>
      <c r="R188" s="43"/>
      <c r="S188" s="43"/>
      <c r="T188" s="43"/>
    </row>
    <row r="189" spans="1:20" s="8" customFormat="1">
      <c r="A189" s="39"/>
      <c r="B189" s="43"/>
      <c r="C189" s="43"/>
      <c r="D189" s="44"/>
      <c r="E189" s="2"/>
      <c r="F189" s="43"/>
      <c r="G189" s="43"/>
      <c r="H189" s="43"/>
      <c r="I189" s="43"/>
      <c r="J189" s="43"/>
      <c r="M189" s="43"/>
      <c r="N189" s="43"/>
      <c r="O189" s="43"/>
      <c r="P189" s="43"/>
      <c r="Q189" s="43"/>
      <c r="R189" s="43"/>
      <c r="S189" s="43"/>
      <c r="T189" s="43"/>
    </row>
    <row r="190" spans="1:20" s="8" customFormat="1">
      <c r="A190" s="39"/>
      <c r="B190" s="43"/>
      <c r="C190" s="43"/>
      <c r="D190" s="44"/>
      <c r="E190" s="2"/>
      <c r="F190" s="43"/>
      <c r="G190" s="43"/>
      <c r="H190" s="43"/>
      <c r="I190" s="43"/>
      <c r="J190" s="43"/>
      <c r="M190" s="43"/>
      <c r="N190" s="43"/>
      <c r="O190" s="43"/>
      <c r="P190" s="43"/>
      <c r="Q190" s="43"/>
      <c r="R190" s="43"/>
      <c r="S190" s="43"/>
      <c r="T190" s="43"/>
    </row>
    <row r="191" spans="1:20" s="8" customFormat="1">
      <c r="A191" s="39"/>
      <c r="B191" s="43"/>
      <c r="C191" s="43"/>
      <c r="D191" s="44"/>
      <c r="E191" s="2"/>
      <c r="F191" s="43"/>
      <c r="G191" s="43"/>
      <c r="H191" s="43"/>
      <c r="I191" s="43"/>
      <c r="J191" s="43"/>
      <c r="M191" s="43"/>
      <c r="N191" s="43"/>
      <c r="O191" s="43"/>
      <c r="P191" s="43"/>
      <c r="Q191" s="43"/>
      <c r="R191" s="43"/>
      <c r="S191" s="43"/>
      <c r="T191" s="43"/>
    </row>
    <row r="192" spans="1:20" s="8" customFormat="1">
      <c r="A192" s="39"/>
      <c r="B192" s="43"/>
      <c r="C192" s="43"/>
      <c r="D192" s="44"/>
      <c r="E192" s="2"/>
      <c r="F192" s="43"/>
      <c r="G192" s="43"/>
      <c r="H192" s="43"/>
      <c r="I192" s="43"/>
      <c r="J192" s="43"/>
      <c r="M192" s="43"/>
      <c r="N192" s="43"/>
      <c r="O192" s="43"/>
      <c r="P192" s="43"/>
      <c r="Q192" s="43"/>
      <c r="R192" s="43"/>
      <c r="S192" s="43"/>
      <c r="T192" s="43"/>
    </row>
    <row r="193" spans="1:20" s="8" customFormat="1">
      <c r="A193" s="39"/>
      <c r="B193" s="43"/>
      <c r="C193" s="43"/>
      <c r="D193" s="44"/>
      <c r="E193" s="2"/>
      <c r="F193" s="43"/>
      <c r="G193" s="43"/>
      <c r="H193" s="43"/>
      <c r="I193" s="43"/>
      <c r="J193" s="43"/>
      <c r="M193" s="43"/>
      <c r="N193" s="43"/>
      <c r="O193" s="43"/>
      <c r="P193" s="43"/>
      <c r="Q193" s="43"/>
      <c r="R193" s="43"/>
      <c r="S193" s="43"/>
      <c r="T193" s="43"/>
    </row>
    <row r="194" spans="1:20" s="8" customFormat="1">
      <c r="A194" s="39"/>
      <c r="B194" s="43"/>
      <c r="C194" s="43"/>
      <c r="D194" s="44"/>
      <c r="E194" s="2"/>
      <c r="F194" s="43"/>
      <c r="G194" s="43"/>
      <c r="H194" s="43"/>
      <c r="I194" s="43"/>
      <c r="J194" s="43"/>
      <c r="M194" s="43"/>
      <c r="N194" s="43"/>
      <c r="O194" s="43"/>
      <c r="P194" s="43"/>
      <c r="Q194" s="43"/>
      <c r="R194" s="43"/>
      <c r="S194" s="43"/>
      <c r="T194" s="43"/>
    </row>
    <row r="195" spans="1:20" s="8" customFormat="1">
      <c r="A195" s="39"/>
      <c r="B195" s="43"/>
      <c r="C195" s="43"/>
      <c r="D195" s="44"/>
      <c r="E195" s="2"/>
      <c r="F195" s="43"/>
      <c r="G195" s="43"/>
      <c r="H195" s="43"/>
      <c r="I195" s="43"/>
      <c r="J195" s="43"/>
      <c r="M195" s="43"/>
      <c r="N195" s="43"/>
      <c r="O195" s="43"/>
      <c r="P195" s="43"/>
      <c r="Q195" s="43"/>
      <c r="R195" s="43"/>
      <c r="S195" s="43"/>
      <c r="T195" s="43"/>
    </row>
    <row r="196" spans="1:20" s="8" customFormat="1">
      <c r="A196" s="39"/>
      <c r="B196" s="43"/>
      <c r="C196" s="43"/>
      <c r="D196" s="44"/>
      <c r="E196" s="2"/>
      <c r="F196" s="43"/>
      <c r="G196" s="43"/>
      <c r="H196" s="43"/>
      <c r="I196" s="43"/>
      <c r="J196" s="43"/>
      <c r="M196" s="43"/>
      <c r="N196" s="43"/>
      <c r="O196" s="43"/>
      <c r="P196" s="43"/>
      <c r="Q196" s="43"/>
      <c r="R196" s="43"/>
      <c r="S196" s="43"/>
      <c r="T196" s="43"/>
    </row>
    <row r="197" spans="1:20" s="8" customFormat="1">
      <c r="A197" s="39"/>
      <c r="B197" s="43"/>
      <c r="C197" s="43"/>
      <c r="D197" s="44"/>
      <c r="E197" s="2"/>
      <c r="F197" s="43"/>
      <c r="G197" s="43"/>
      <c r="H197" s="43"/>
      <c r="I197" s="43"/>
      <c r="J197" s="43"/>
      <c r="M197" s="43"/>
      <c r="N197" s="43"/>
      <c r="O197" s="43"/>
      <c r="P197" s="43"/>
      <c r="Q197" s="43"/>
      <c r="R197" s="43"/>
      <c r="S197" s="43"/>
      <c r="T197" s="43"/>
    </row>
    <row r="198" spans="1:20" s="8" customFormat="1">
      <c r="A198" s="39"/>
      <c r="B198" s="43"/>
      <c r="C198" s="43"/>
      <c r="D198" s="44"/>
      <c r="E198" s="2"/>
      <c r="F198" s="43"/>
      <c r="G198" s="43"/>
      <c r="H198" s="43"/>
      <c r="I198" s="43"/>
      <c r="J198" s="43"/>
      <c r="M198" s="43"/>
      <c r="N198" s="43"/>
      <c r="O198" s="43"/>
      <c r="P198" s="43"/>
      <c r="Q198" s="43"/>
      <c r="R198" s="43"/>
      <c r="S198" s="43"/>
      <c r="T198" s="43"/>
    </row>
    <row r="199" spans="1:20" s="8" customFormat="1">
      <c r="A199" s="39"/>
      <c r="B199" s="43"/>
      <c r="C199" s="43"/>
      <c r="D199" s="44"/>
      <c r="E199" s="2"/>
      <c r="F199" s="43"/>
      <c r="G199" s="43"/>
      <c r="H199" s="43"/>
      <c r="I199" s="43"/>
      <c r="J199" s="43"/>
      <c r="M199" s="43"/>
      <c r="N199" s="43"/>
      <c r="O199" s="43"/>
      <c r="P199" s="43"/>
      <c r="Q199" s="43"/>
      <c r="R199" s="43"/>
      <c r="S199" s="43"/>
      <c r="T199" s="43"/>
    </row>
    <row r="200" spans="1:20" s="8" customFormat="1">
      <c r="A200" s="39"/>
      <c r="B200" s="43"/>
      <c r="C200" s="43"/>
      <c r="D200" s="44"/>
      <c r="E200" s="2"/>
      <c r="F200" s="43"/>
      <c r="G200" s="43"/>
      <c r="H200" s="43"/>
      <c r="I200" s="43"/>
      <c r="J200" s="43"/>
      <c r="M200" s="43"/>
      <c r="N200" s="43"/>
      <c r="O200" s="43"/>
      <c r="P200" s="43"/>
      <c r="Q200" s="43"/>
      <c r="R200" s="43"/>
      <c r="S200" s="43"/>
      <c r="T200" s="43"/>
    </row>
    <row r="201" spans="1:20" s="8" customFormat="1">
      <c r="A201" s="39"/>
      <c r="B201" s="43"/>
      <c r="C201" s="43"/>
      <c r="D201" s="44"/>
      <c r="E201" s="2"/>
      <c r="F201" s="43"/>
      <c r="G201" s="43"/>
      <c r="H201" s="43"/>
      <c r="I201" s="43"/>
      <c r="J201" s="43"/>
      <c r="M201" s="43"/>
      <c r="N201" s="43"/>
      <c r="O201" s="43"/>
      <c r="P201" s="43"/>
      <c r="Q201" s="43"/>
      <c r="R201" s="43"/>
      <c r="S201" s="43"/>
      <c r="T201" s="43"/>
    </row>
    <row r="202" spans="1:20" s="8" customFormat="1">
      <c r="A202" s="39"/>
      <c r="B202" s="43"/>
      <c r="C202" s="43"/>
      <c r="D202" s="44"/>
      <c r="E202" s="2"/>
      <c r="F202" s="43"/>
      <c r="G202" s="43"/>
      <c r="H202" s="43"/>
      <c r="I202" s="43"/>
      <c r="J202" s="43"/>
      <c r="M202" s="43"/>
      <c r="N202" s="43"/>
      <c r="O202" s="43"/>
      <c r="P202" s="43"/>
      <c r="Q202" s="43"/>
      <c r="R202" s="43"/>
      <c r="S202" s="43"/>
      <c r="T202" s="43"/>
    </row>
    <row r="203" spans="1:20" s="8" customFormat="1">
      <c r="A203" s="39"/>
      <c r="B203" s="43"/>
      <c r="C203" s="43"/>
      <c r="D203" s="44"/>
      <c r="E203" s="2"/>
      <c r="F203" s="43"/>
      <c r="G203" s="43"/>
      <c r="H203" s="43"/>
      <c r="I203" s="43"/>
      <c r="J203" s="43"/>
      <c r="M203" s="43"/>
      <c r="N203" s="43"/>
      <c r="O203" s="43"/>
      <c r="P203" s="43"/>
      <c r="Q203" s="43"/>
      <c r="R203" s="43"/>
      <c r="S203" s="43"/>
      <c r="T203" s="43"/>
    </row>
    <row r="204" spans="1:20" s="8" customFormat="1">
      <c r="A204" s="39"/>
      <c r="B204" s="43"/>
      <c r="C204" s="43"/>
      <c r="D204" s="44"/>
      <c r="E204" s="2"/>
      <c r="F204" s="43"/>
      <c r="G204" s="43"/>
      <c r="H204" s="43"/>
      <c r="I204" s="43"/>
      <c r="J204" s="43"/>
      <c r="M204" s="43"/>
      <c r="N204" s="43"/>
      <c r="O204" s="43"/>
      <c r="P204" s="43"/>
      <c r="Q204" s="43"/>
      <c r="R204" s="43"/>
      <c r="S204" s="43"/>
      <c r="T204" s="43"/>
    </row>
    <row r="205" spans="1:20" s="8" customFormat="1">
      <c r="A205" s="39"/>
      <c r="B205" s="43"/>
      <c r="C205" s="43"/>
      <c r="D205" s="44"/>
      <c r="E205" s="2"/>
      <c r="F205" s="43"/>
      <c r="G205" s="43"/>
      <c r="H205" s="43"/>
      <c r="I205" s="43"/>
      <c r="J205" s="43"/>
      <c r="M205" s="43"/>
      <c r="N205" s="43"/>
      <c r="O205" s="43"/>
      <c r="P205" s="43"/>
      <c r="Q205" s="43"/>
      <c r="R205" s="43"/>
      <c r="S205" s="43"/>
      <c r="T205" s="43"/>
    </row>
    <row r="206" spans="1:20" s="8" customFormat="1">
      <c r="A206" s="39"/>
      <c r="B206" s="43"/>
      <c r="C206" s="43"/>
      <c r="D206" s="44"/>
      <c r="E206" s="2"/>
      <c r="F206" s="43"/>
      <c r="G206" s="43"/>
      <c r="H206" s="43"/>
      <c r="I206" s="43"/>
      <c r="J206" s="43"/>
      <c r="M206" s="43"/>
      <c r="N206" s="43"/>
      <c r="O206" s="43"/>
      <c r="P206" s="43"/>
      <c r="Q206" s="43"/>
      <c r="R206" s="43"/>
      <c r="S206" s="43"/>
      <c r="T206" s="43"/>
    </row>
    <row r="207" spans="1:20" s="8" customFormat="1">
      <c r="A207" s="39"/>
      <c r="B207" s="43"/>
      <c r="C207" s="43"/>
      <c r="D207" s="44"/>
      <c r="E207" s="2"/>
      <c r="F207" s="43"/>
      <c r="G207" s="43"/>
      <c r="H207" s="43"/>
      <c r="I207" s="43"/>
      <c r="J207" s="43"/>
      <c r="M207" s="43"/>
      <c r="N207" s="43"/>
      <c r="O207" s="43"/>
      <c r="P207" s="43"/>
      <c r="Q207" s="43"/>
      <c r="R207" s="43"/>
      <c r="S207" s="43"/>
      <c r="T207" s="43"/>
    </row>
    <row r="208" spans="1:20" s="8" customFormat="1">
      <c r="A208" s="39"/>
      <c r="B208" s="43"/>
      <c r="C208" s="43"/>
      <c r="D208" s="44"/>
      <c r="E208" s="2"/>
      <c r="F208" s="43"/>
      <c r="G208" s="43"/>
      <c r="H208" s="43"/>
      <c r="I208" s="43"/>
      <c r="J208" s="43"/>
      <c r="M208" s="43"/>
      <c r="N208" s="43"/>
      <c r="O208" s="43"/>
      <c r="P208" s="43"/>
      <c r="Q208" s="43"/>
      <c r="R208" s="43"/>
      <c r="S208" s="43"/>
      <c r="T208" s="43"/>
    </row>
    <row r="209" spans="1:20" s="8" customFormat="1">
      <c r="A209" s="39"/>
      <c r="B209" s="43"/>
      <c r="C209" s="43"/>
      <c r="D209" s="44"/>
      <c r="E209" s="2"/>
      <c r="F209" s="43"/>
      <c r="G209" s="43"/>
      <c r="H209" s="43"/>
      <c r="I209" s="43"/>
      <c r="J209" s="43"/>
      <c r="M209" s="43"/>
      <c r="N209" s="43"/>
      <c r="O209" s="43"/>
      <c r="P209" s="43"/>
      <c r="Q209" s="43"/>
      <c r="R209" s="43"/>
      <c r="S209" s="43"/>
      <c r="T209" s="43"/>
    </row>
    <row r="210" spans="1:20" s="8" customFormat="1">
      <c r="A210" s="39"/>
      <c r="B210" s="43"/>
      <c r="C210" s="43"/>
      <c r="D210" s="44"/>
      <c r="E210" s="2"/>
      <c r="F210" s="43"/>
      <c r="G210" s="43"/>
      <c r="H210" s="43"/>
      <c r="I210" s="43"/>
      <c r="J210" s="43"/>
      <c r="M210" s="43"/>
      <c r="N210" s="43"/>
      <c r="O210" s="43"/>
      <c r="P210" s="43"/>
      <c r="Q210" s="43"/>
      <c r="R210" s="43"/>
      <c r="S210" s="43"/>
      <c r="T210" s="43"/>
    </row>
    <row r="211" spans="1:20" s="8" customFormat="1">
      <c r="A211" s="39"/>
      <c r="B211" s="43"/>
      <c r="C211" s="43"/>
      <c r="D211" s="44"/>
      <c r="E211" s="2"/>
      <c r="F211" s="43"/>
      <c r="G211" s="43"/>
      <c r="H211" s="43"/>
      <c r="I211" s="43"/>
      <c r="J211" s="43"/>
      <c r="M211" s="43"/>
      <c r="N211" s="43"/>
      <c r="O211" s="43"/>
      <c r="P211" s="43"/>
      <c r="Q211" s="43"/>
      <c r="R211" s="43"/>
      <c r="S211" s="43"/>
      <c r="T211" s="43"/>
    </row>
  </sheetData>
  <mergeCells count="3">
    <mergeCell ref="G102:P102"/>
    <mergeCell ref="G61:P61"/>
    <mergeCell ref="G20:P20"/>
  </mergeCells>
  <pageMargins left="0.70866141732283472" right="0.70866141732283472" top="0.74803149606299213" bottom="0.74803149606299213" header="0.31496062992125984" footer="0.31496062992125984"/>
  <pageSetup paperSize="9" scale="49" orientation="landscape" horizontalDpi="4294967293" r:id="rId1"/>
  <rowBreaks count="2" manualBreakCount="2">
    <brk id="39" max="13" man="1"/>
    <brk id="80" max="13"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Arkusze</vt:lpstr>
      </vt:variant>
      <vt:variant>
        <vt:i4>2</vt:i4>
      </vt:variant>
      <vt:variant>
        <vt:lpstr>Nazwane zakresy</vt:lpstr>
      </vt:variant>
      <vt:variant>
        <vt:i4>3</vt:i4>
      </vt:variant>
    </vt:vector>
  </HeadingPairs>
  <TitlesOfParts>
    <vt:vector size="5" baseType="lpstr">
      <vt:lpstr>2023-2005 PLN EUR USD_PL</vt:lpstr>
      <vt:lpstr>2023-2005 PLN EUR USD_ENG</vt:lpstr>
      <vt:lpstr>'2023-2005 PLN EUR USD_PL'!_Hlk101776793</vt:lpstr>
      <vt:lpstr>'2023-2005 PLN EUR USD_ENG'!Obszar_wydruku</vt:lpstr>
      <vt:lpstr>'2023-2005 PLN EUR USD_PL'!Obszar_wydruku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Aleksandra Zaniewska</dc:creator>
  <cp:lastModifiedBy>Agnieszka Bromboszcz</cp:lastModifiedBy>
  <cp:lastPrinted>2024-04-26T14:04:33Z</cp:lastPrinted>
  <dcterms:created xsi:type="dcterms:W3CDTF">2009-09-01T10:38:33Z</dcterms:created>
  <dcterms:modified xsi:type="dcterms:W3CDTF">2024-04-26T14:08:03Z</dcterms:modified>
</cp:coreProperties>
</file>